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illag Péter\Desktop\Documents\Árajánlatok\"/>
    </mc:Choice>
  </mc:AlternateContent>
  <xr:revisionPtr revIDLastSave="0" documentId="8_{F46A3D33-CB41-41CF-B33F-5BA244BEEE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ndszerterv" sheetId="1" r:id="rId1"/>
    <sheet name="Munka1" sheetId="2" r:id="rId2"/>
    <sheet name="Munka2" sheetId="3" r:id="rId3"/>
  </sheets>
  <externalReferences>
    <externalReference r:id="rId4"/>
  </externalReferences>
  <definedNames>
    <definedName name="inverter">[1]MS_kinalat!$D$21:$D$31</definedName>
    <definedName name="modul">[1]MS_kinalat!$D$7:$D$17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1" l="1"/>
  <c r="I25" i="1"/>
  <c r="H23" i="1"/>
  <c r="I23" i="1"/>
  <c r="I31" i="1"/>
  <c r="H31" i="1"/>
  <c r="I47" i="1"/>
  <c r="I46" i="1"/>
  <c r="I48" i="1"/>
  <c r="I51" i="1"/>
</calcChain>
</file>

<file path=xl/sharedStrings.xml><?xml version="1.0" encoding="utf-8"?>
<sst xmlns="http://schemas.openxmlformats.org/spreadsheetml/2006/main" count="65" uniqueCount="63">
  <si>
    <t>Rendszerelem</t>
  </si>
  <si>
    <t>Típus</t>
  </si>
  <si>
    <t>Össz. Watt</t>
  </si>
  <si>
    <t>Ár nettó</t>
  </si>
  <si>
    <t>Ár bruttó</t>
  </si>
  <si>
    <t>Napelem</t>
  </si>
  <si>
    <t>Inverter</t>
  </si>
  <si>
    <t>Összesen</t>
  </si>
  <si>
    <t xml:space="preserve">NEP adatlap 2.1 pontjának adatai: </t>
  </si>
  <si>
    <t>(ez a lakossági pályázat 2009. aug. 31-én lezárva)</t>
  </si>
  <si>
    <t>1. Vissza nem térítendő támogatás (35%, de lakásonként legfeljebb 1.470.000,-Ft)</t>
  </si>
  <si>
    <t>2. Sikeres Magyarországért Lakossági Energiatakarékossági Hitelprogram (max 65%):</t>
  </si>
  <si>
    <t>3. Saját forrás:</t>
  </si>
  <si>
    <t>4. Egyéb nem támogatási forrás (pl. bankhitel - nem érdemes, biztosan drágább, mint a fenti Hitelprogram):</t>
  </si>
  <si>
    <t>5. Egyéb támogatási forrás (pl. önkormányzati egyéb támogatás - nem érdemes, lelassítja a beadást):</t>
  </si>
  <si>
    <t>6. Összes beruházási költség:</t>
  </si>
  <si>
    <t>Telepítési cím:</t>
  </si>
  <si>
    <t>Tervezett rendszerméret (kW):</t>
  </si>
  <si>
    <t>Várható éves hozam (kWh):</t>
  </si>
  <si>
    <t>Élettartam (év):</t>
  </si>
  <si>
    <t>Ár/db nettó</t>
  </si>
  <si>
    <t>További tudnivalók:</t>
  </si>
  <si>
    <t xml:space="preserve">Telepítési határidő: </t>
  </si>
  <si>
    <t xml:space="preserve">Az ajánlat érvényessége:  </t>
  </si>
  <si>
    <t>Szerelvény, mechanikai</t>
  </si>
  <si>
    <t>Szerelvény, elektromos</t>
  </si>
  <si>
    <t>Ajánlatkérő:</t>
  </si>
  <si>
    <t>Fizetési mód, ütemezés:</t>
  </si>
  <si>
    <t>Ajánlott napelemek:</t>
  </si>
  <si>
    <t>Db/készlet</t>
  </si>
  <si>
    <t>Az ajánlat nem tartalmazza a villamos mérő felszerelését/cseréjét, amely 3 x 16A terhelhetőségig a szolgáltató költségviselése mellett történik, fölötte megrendelőt terheli.</t>
  </si>
  <si>
    <t>Befedett terület mérete (m2):</t>
  </si>
  <si>
    <t>Napelem modulok össztömege (kg):</t>
  </si>
  <si>
    <t>Napelemek elhelyezése:</t>
  </si>
  <si>
    <t>Inverterek/fázisok száma</t>
  </si>
  <si>
    <t>Tartószerkezet össztömege (kg):</t>
  </si>
  <si>
    <t>A kristályos napelemek TÜV IEC61215 és IEC61730 szerinti minőségi tanúsítványokkal rendelkeznek.</t>
  </si>
  <si>
    <t>Az inverterre 5 év általános garancia érvényes, MEEI és TÜV minősítéssel, valamint hazai szolgáltatói engedéllyel rendelkezik.</t>
  </si>
  <si>
    <t>Megrendeléskor előlegként fizetendő a rendszer bekerülési költségének az 80 %-a, kiszállításkor tételes átvételt követően fizetendő a rendszerek bekerülési költségének a fennmaradó 20 %-a, a telepítési munkálatok befejezésekor, a beüzemelést követően fizetendő a telepítési költségek összege, tehát szerelvényekre és a munkára 100% beüzemeléskor.</t>
  </si>
  <si>
    <t xml:space="preserve">Árajánlat  </t>
  </si>
  <si>
    <t>Árajánlat adó</t>
  </si>
  <si>
    <t>Műszaki leírás:</t>
  </si>
  <si>
    <t>Túlfeszültség védelem AC/DC oldalra</t>
  </si>
  <si>
    <t>Napelemekre 10 év általános garancia, 25 év 8o%-os teljesítménygarancia vonatkozik.</t>
  </si>
  <si>
    <t>Villamossági csatlakozáshoz, engedélyeztetéshez szükséges dokumentációt tartalmazza munkadíjunk.
A fel nem sorolt elemekre és munkára 5 év garancia érvényes. Megrendelés esetén az előteljesítés jogát fenntartjuk.</t>
  </si>
  <si>
    <t>Megrendeléstől számított max. 4 hét (az áramszolgáltatói ügyintézésre nem vonatkozik, ez jellemzően 10-12 hét)</t>
  </si>
  <si>
    <t>A Bruttó ár tartalmazza a 27%-os Áfa-t, az árak Forintban értendők.</t>
  </si>
  <si>
    <t>Dátum:</t>
  </si>
  <si>
    <t>Naperőmű</t>
  </si>
  <si>
    <t xml:space="preserve">UV-álló solar kábelek, csatlakozók, villamosági szerelvények,  </t>
  </si>
  <si>
    <t xml:space="preserve"> monokristályos;  gyártmány, tűrés: +5% </t>
  </si>
  <si>
    <t>déli tetőn</t>
  </si>
  <si>
    <t>ferde tetőre telepített tartószerkezet, sínek, síntartók</t>
  </si>
  <si>
    <t xml:space="preserve">Tervezés, érintésvédelmi jegyzőkönyv </t>
  </si>
  <si>
    <t xml:space="preserve">Szerelés, telepítés </t>
  </si>
  <si>
    <t>10000w ac</t>
  </si>
  <si>
    <t xml:space="preserve">monokristályos.370w </t>
  </si>
  <si>
    <t>9990w dc</t>
  </si>
  <si>
    <t>45 fokos dőlésszögben, déli tájolással helyezünk el napelemes paneleket a tetőn rozsdamentes tartószerkezet felhasználásával. A modulokat villamosan összekapcsoljuk, majd  inverterbe kötjük, ami visszatáplálja az alkalmanként saját fogyasztáson túli energiát a hálózatba egy szaldós elszámolású mérőn keresztül.  Az AC és DC köröket túlfeszültség-levezetővel látjuk el. A 370 W-os napelemeket rozsdamentes tetőhorgok felhasználásával rozsdamentes csavarokkal vezetősinekre rögzítjük. A napelemeket sorosan összekötjük és két vagy több speciális UV védelemmel ellátott vezetékkel az inverterig levezetjük és bekötjük. A megfelelő minőségő villamos energiává (230V, 50Hz váltakozó feszültséggé), az inverter alakítja át a napelemek energiáját. Ezenkívül az inverter ellát még nagyon sok védelmi funkciót is és intelligensen szinkronban dolgozik a hálózattal.
Az inverteren keresztül a napelemek energiája az épület elektromos rendszerére kapcsolódik a villanyórán belül.
 A napelemrendszer védelme érdekében az inverter mellé túlfeszültség-védelmi elosztó dobozt is felszerelünk, ez védi meg az invertert egy esetleges villámcsapás ellen.</t>
  </si>
  <si>
    <t>Goldnaszály transz kft</t>
  </si>
  <si>
    <t>Nemesgulács Önkormányzat</t>
  </si>
  <si>
    <t>2022 10.15</t>
  </si>
  <si>
    <t>solplanet 10kw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</si>
</sst>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_-* #,##0.00\ [$Ft-40E]_-;\-* #,##0.00\ [$Ft-40E]_-;_-* &quot;-&quot;??\ [$Ft-40E]_-;_-@_-"/>
  </numFmts>
  <fonts count="1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1"/>
      <color indexed="17"/>
      <name val="Arial"/>
      <family val="2"/>
      <charset val="238"/>
    </font>
    <font>
      <sz val="8"/>
      <name val="Arial"/>
      <charset val="238"/>
    </font>
    <font>
      <b/>
      <sz val="11"/>
      <name val="Arial"/>
      <family val="2"/>
      <charset val="238"/>
    </font>
    <font>
      <b/>
      <sz val="20"/>
      <color indexed="17"/>
      <name val="Arial"/>
      <family val="2"/>
      <charset val="238"/>
    </font>
    <font>
      <u/>
      <sz val="10"/>
      <color theme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/>
      <right/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indexed="53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53"/>
      </bottom>
      <diagonal/>
    </border>
    <border>
      <left/>
      <right/>
      <top style="thin">
        <color indexed="64"/>
      </top>
      <bottom style="thin">
        <color indexed="53"/>
      </bottom>
      <diagonal/>
    </border>
    <border>
      <left/>
      <right style="thin">
        <color indexed="64"/>
      </right>
      <top style="thin">
        <color indexed="64"/>
      </top>
      <bottom style="thin">
        <color indexed="53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0" fillId="2" borderId="0" xfId="0" applyFill="1" applyBorder="1"/>
    <xf numFmtId="0" fontId="0" fillId="2" borderId="0" xfId="0" applyFill="1"/>
    <xf numFmtId="0" fontId="2" fillId="2" borderId="0" xfId="0" applyFont="1" applyFill="1"/>
    <xf numFmtId="0" fontId="5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9" fontId="0" fillId="3" borderId="2" xfId="0" applyNumberFormat="1" applyFill="1" applyBorder="1"/>
    <xf numFmtId="164" fontId="1" fillId="2" borderId="1" xfId="0" applyNumberFormat="1" applyFont="1" applyFill="1" applyBorder="1"/>
    <xf numFmtId="0" fontId="1" fillId="2" borderId="0" xfId="0" applyFont="1" applyFill="1"/>
    <xf numFmtId="165" fontId="1" fillId="2" borderId="0" xfId="0" applyNumberFormat="1" applyFont="1" applyFill="1"/>
    <xf numFmtId="0" fontId="15" fillId="2" borderId="0" xfId="1" applyFill="1" applyAlignment="1" applyProtection="1"/>
    <xf numFmtId="0" fontId="0" fillId="2" borderId="0" xfId="0" applyFill="1" applyAlignment="1">
      <alignment horizontal="right"/>
    </xf>
    <xf numFmtId="3" fontId="0" fillId="2" borderId="0" xfId="0" quotePrefix="1" applyNumberFormat="1" applyFill="1"/>
    <xf numFmtId="0" fontId="3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vertical="center"/>
    </xf>
    <xf numFmtId="0" fontId="4" fillId="2" borderId="0" xfId="0" applyFont="1" applyFill="1" applyBorder="1"/>
    <xf numFmtId="165" fontId="4" fillId="2" borderId="0" xfId="0" applyNumberFormat="1" applyFont="1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164" fontId="1" fillId="0" borderId="6" xfId="0" applyNumberFormat="1" applyFont="1" applyBorder="1" applyAlignment="1">
      <alignment vertical="center"/>
    </xf>
    <xf numFmtId="0" fontId="6" fillId="2" borderId="0" xfId="0" applyFont="1" applyFill="1" applyAlignment="1">
      <alignment vertical="top"/>
    </xf>
    <xf numFmtId="0" fontId="1" fillId="0" borderId="3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164" fontId="1" fillId="0" borderId="7" xfId="0" applyNumberFormat="1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164" fontId="0" fillId="0" borderId="3" xfId="0" applyNumberForma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164" fontId="0" fillId="0" borderId="7" xfId="0" applyNumberForma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164" fontId="2" fillId="2" borderId="8" xfId="0" applyNumberFormat="1" applyFont="1" applyFill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Border="1" applyAlignment="1">
      <alignment vertical="top"/>
    </xf>
    <xf numFmtId="49" fontId="2" fillId="2" borderId="0" xfId="0" applyNumberFormat="1" applyFont="1" applyFill="1" applyAlignment="1">
      <alignment horizontal="left"/>
    </xf>
    <xf numFmtId="164" fontId="7" fillId="2" borderId="0" xfId="0" applyNumberFormat="1" applyFont="1" applyFill="1" applyBorder="1" applyAlignment="1">
      <alignment vertical="center"/>
    </xf>
    <xf numFmtId="0" fontId="2" fillId="0" borderId="0" xfId="0" applyFont="1"/>
    <xf numFmtId="0" fontId="6" fillId="2" borderId="3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164" fontId="0" fillId="2" borderId="3" xfId="0" applyNumberFormat="1" applyFill="1" applyBorder="1" applyAlignment="1">
      <alignment vertical="center"/>
    </xf>
    <xf numFmtId="0" fontId="9" fillId="2" borderId="0" xfId="0" applyFont="1" applyFill="1"/>
    <xf numFmtId="0" fontId="8" fillId="3" borderId="0" xfId="0" applyFont="1" applyFill="1" applyAlignment="1">
      <alignment horizontal="center"/>
    </xf>
    <xf numFmtId="0" fontId="9" fillId="0" borderId="0" xfId="0" applyFont="1" applyFill="1"/>
    <xf numFmtId="0" fontId="9" fillId="2" borderId="0" xfId="0" applyFont="1" applyFill="1" applyBorder="1"/>
    <xf numFmtId="0" fontId="9" fillId="0" borderId="0" xfId="0" applyFont="1"/>
    <xf numFmtId="0" fontId="9" fillId="3" borderId="0" xfId="0" applyFont="1" applyFill="1" applyBorder="1"/>
    <xf numFmtId="0" fontId="9" fillId="4" borderId="0" xfId="0" applyFont="1" applyFill="1" applyBorder="1"/>
    <xf numFmtId="0" fontId="9" fillId="5" borderId="0" xfId="0" applyFont="1" applyFill="1"/>
    <xf numFmtId="0" fontId="9" fillId="6" borderId="0" xfId="0" applyFont="1" applyFill="1" applyBorder="1"/>
    <xf numFmtId="0" fontId="9" fillId="6" borderId="0" xfId="0" applyFont="1" applyFill="1"/>
    <xf numFmtId="0" fontId="9" fillId="7" borderId="0" xfId="0" applyFont="1" applyFill="1"/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14" fontId="1" fillId="2" borderId="0" xfId="0" applyNumberFormat="1" applyFont="1" applyFill="1"/>
    <xf numFmtId="0" fontId="1" fillId="2" borderId="0" xfId="0" applyFont="1" applyFill="1" applyAlignment="1">
      <alignment vertical="center"/>
    </xf>
    <xf numFmtId="2" fontId="8" fillId="2" borderId="12" xfId="0" applyNumberFormat="1" applyFont="1" applyFill="1" applyBorder="1" applyAlignment="1">
      <alignment horizontal="left" vertical="center"/>
    </xf>
    <xf numFmtId="16" fontId="2" fillId="2" borderId="0" xfId="0" applyNumberFormat="1" applyFont="1" applyFill="1" applyAlignment="1">
      <alignment horizontal="left"/>
    </xf>
    <xf numFmtId="0" fontId="1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14" fillId="3" borderId="13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nitu_co/solar/offer/calculators/MS_product_m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"/>
      <sheetName val="inverter"/>
      <sheetName val="MS_kinalat"/>
      <sheetName val="Rendszer_tervezo"/>
      <sheetName val="NV_kinalat"/>
      <sheetName val="kisker"/>
      <sheetName val="nagyker"/>
    </sheetNames>
    <sheetDataSet>
      <sheetData sheetId="0"/>
      <sheetData sheetId="1"/>
      <sheetData sheetId="2">
        <row r="7">
          <cell r="D7" t="str">
            <v>Shunda SDM-180/X-72M</v>
          </cell>
        </row>
        <row r="8">
          <cell r="D8" t="str">
            <v>Solarfun SF220-30/230 Wp</v>
          </cell>
        </row>
        <row r="9">
          <cell r="D9" t="str">
            <v>S-Energy SM-220 PA8</v>
          </cell>
        </row>
        <row r="10">
          <cell r="D10" t="str">
            <v>Evergreen ES-A-205</v>
          </cell>
        </row>
        <row r="11">
          <cell r="D11" t="str">
            <v>Suntech STP210-18/Ud</v>
          </cell>
        </row>
        <row r="12">
          <cell r="D12" t="str">
            <v>Kyocera KD 210 GH-2PU</v>
          </cell>
        </row>
        <row r="13">
          <cell r="D13" t="str">
            <v>Schott Poly 220</v>
          </cell>
        </row>
        <row r="14">
          <cell r="D14" t="str">
            <v xml:space="preserve">Sunways (SM 215M) </v>
          </cell>
        </row>
        <row r="15">
          <cell r="D15" t="str">
            <v>Solon Black 230</v>
          </cell>
        </row>
        <row r="16">
          <cell r="D16" t="str">
            <v>Solon Black 290</v>
          </cell>
        </row>
        <row r="17">
          <cell r="D17" t="str">
            <v>Sanyo HIP-225NKHE1</v>
          </cell>
        </row>
        <row r="21">
          <cell r="D21" t="str">
            <v>SMA Sunny Boy 1100</v>
          </cell>
        </row>
        <row r="22">
          <cell r="D22" t="str">
            <v>SMA Sunny Boy 1700</v>
          </cell>
        </row>
        <row r="23">
          <cell r="D23" t="str">
            <v>SMA  Sunny Boy 2100TL</v>
          </cell>
        </row>
        <row r="24">
          <cell r="D24" t="str">
            <v xml:space="preserve">SMA Sunny Boy 2500 </v>
          </cell>
        </row>
        <row r="25">
          <cell r="D25" t="str">
            <v>SMA  Sunny Boy 3000</v>
          </cell>
        </row>
        <row r="26">
          <cell r="D26" t="str">
            <v>SMA Sunny Boy SB 3300</v>
          </cell>
        </row>
        <row r="27">
          <cell r="D27" t="str">
            <v>SMA Sunny Boy SB 3300TL-20</v>
          </cell>
        </row>
        <row r="28">
          <cell r="D28" t="str">
            <v>Frönius IG 30</v>
          </cell>
        </row>
        <row r="29">
          <cell r="D29" t="str">
            <v>SMA  Sunny Boy 3800</v>
          </cell>
        </row>
        <row r="30">
          <cell r="D30" t="str">
            <v>SMA Sunny Boy 4000TL</v>
          </cell>
        </row>
        <row r="31">
          <cell r="D31" t="str">
            <v>SMA Sunny Boy 5000TL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5"/>
  <sheetViews>
    <sheetView tabSelected="1" topLeftCell="A37" workbookViewId="0">
      <selection activeCell="D24" sqref="D24"/>
    </sheetView>
  </sheetViews>
  <sheetFormatPr defaultRowHeight="13.2" x14ac:dyDescent="0.25"/>
  <cols>
    <col min="1" max="1" width="1.109375" style="68" customWidth="1"/>
    <col min="2" max="2" width="1.6640625" style="1" customWidth="1"/>
    <col min="3" max="3" width="32.109375" customWidth="1"/>
    <col min="4" max="4" width="31.88671875" customWidth="1"/>
    <col min="5" max="5" width="10.33203125" customWidth="1"/>
    <col min="6" max="6" width="13" customWidth="1"/>
    <col min="7" max="7" width="11.109375" customWidth="1"/>
    <col min="8" max="8" width="12.44140625" customWidth="1"/>
    <col min="9" max="9" width="12.5546875" customWidth="1"/>
    <col min="10" max="23" width="9.109375" style="29" customWidth="1"/>
    <col min="24" max="47" width="9.109375" style="26" customWidth="1"/>
  </cols>
  <sheetData>
    <row r="1" spans="1:47" s="2" customFormat="1" ht="10.5" customHeight="1" x14ac:dyDescent="0.25">
      <c r="A1" s="64"/>
      <c r="B1" s="1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2" spans="1:47" s="2" customFormat="1" ht="46.5" customHeight="1" x14ac:dyDescent="0.25">
      <c r="A2" s="64"/>
      <c r="B2" s="1"/>
      <c r="C2" s="17"/>
      <c r="D2" s="83"/>
      <c r="E2" s="84"/>
      <c r="F2" s="84"/>
      <c r="G2" s="84"/>
      <c r="H2" s="84"/>
      <c r="I2" s="84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</row>
    <row r="3" spans="1:47" s="2" customFormat="1" ht="13.5" customHeight="1" thickBot="1" x14ac:dyDescent="0.3">
      <c r="A3" s="64"/>
      <c r="B3" s="1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</row>
    <row r="4" spans="1:47" s="16" customFormat="1" ht="47.25" customHeight="1" thickBot="1" x14ac:dyDescent="0.3">
      <c r="A4" s="65"/>
      <c r="B4" s="15"/>
      <c r="C4" s="81" t="s">
        <v>48</v>
      </c>
      <c r="D4" s="85" t="s">
        <v>39</v>
      </c>
      <c r="E4" s="86"/>
      <c r="F4" s="86"/>
      <c r="G4" s="86"/>
      <c r="H4" s="86"/>
      <c r="I4" s="86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</row>
    <row r="5" spans="1:47" s="2" customFormat="1" ht="25.5" customHeight="1" x14ac:dyDescent="0.25">
      <c r="A5" s="64"/>
      <c r="B5" s="1"/>
      <c r="C5" s="2" t="s">
        <v>40</v>
      </c>
      <c r="D5" s="3" t="s">
        <v>59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</row>
    <row r="6" spans="1:47" s="2" customFormat="1" ht="25.5" customHeight="1" x14ac:dyDescent="0.25">
      <c r="A6" s="74"/>
      <c r="B6" s="1"/>
      <c r="C6" s="2" t="s">
        <v>26</v>
      </c>
      <c r="D6" s="59" t="s">
        <v>60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</row>
    <row r="7" spans="1:47" s="2" customFormat="1" ht="23.25" customHeight="1" x14ac:dyDescent="0.25">
      <c r="A7" s="74"/>
      <c r="B7" s="1"/>
      <c r="C7" s="27" t="s">
        <v>16</v>
      </c>
      <c r="D7" s="10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</row>
    <row r="8" spans="1:47" s="2" customFormat="1" ht="49.5" customHeight="1" x14ac:dyDescent="0.25">
      <c r="A8" s="74"/>
      <c r="B8" s="1"/>
      <c r="C8" s="28" t="s">
        <v>47</v>
      </c>
      <c r="D8" s="80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</row>
    <row r="9" spans="1:47" s="2" customFormat="1" ht="171" customHeight="1" x14ac:dyDescent="0.25">
      <c r="A9" s="71"/>
      <c r="B9" s="1"/>
      <c r="C9" s="40" t="s">
        <v>41</v>
      </c>
      <c r="D9" s="92" t="s">
        <v>58</v>
      </c>
      <c r="E9" s="92"/>
      <c r="F9" s="92"/>
      <c r="G9" s="92"/>
      <c r="H9" s="92"/>
      <c r="I9" s="92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</row>
    <row r="10" spans="1:47" s="2" customFormat="1" ht="12.75" customHeight="1" x14ac:dyDescent="0.25">
      <c r="A10" s="71"/>
      <c r="B10" s="1"/>
      <c r="C10" s="40" t="s">
        <v>33</v>
      </c>
      <c r="D10" s="92" t="s">
        <v>51</v>
      </c>
      <c r="E10" s="92"/>
      <c r="F10" s="92"/>
      <c r="G10" s="92"/>
      <c r="H10" s="92"/>
      <c r="I10" s="92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</row>
    <row r="11" spans="1:47" s="2" customFormat="1" ht="12.75" customHeight="1" x14ac:dyDescent="0.25">
      <c r="A11" s="71"/>
      <c r="B11" s="1"/>
      <c r="C11" s="40"/>
      <c r="D11" s="55"/>
      <c r="E11" s="55"/>
      <c r="F11" s="55"/>
      <c r="G11" s="55"/>
      <c r="H11" s="55"/>
      <c r="I11" s="55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1:47" s="2" customFormat="1" x14ac:dyDescent="0.25">
      <c r="A12" s="71"/>
      <c r="B12" s="1"/>
      <c r="C12" s="27" t="s">
        <v>17</v>
      </c>
      <c r="D12" s="8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</row>
    <row r="13" spans="1:47" s="2" customFormat="1" x14ac:dyDescent="0.25">
      <c r="A13" s="71"/>
      <c r="B13" s="1"/>
      <c r="C13" s="27" t="s">
        <v>34</v>
      </c>
      <c r="D13" s="57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</row>
    <row r="14" spans="1:47" s="2" customFormat="1" x14ac:dyDescent="0.25">
      <c r="A14" s="71"/>
      <c r="B14" s="1"/>
      <c r="C14" s="27" t="s">
        <v>18</v>
      </c>
      <c r="D14" s="18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</row>
    <row r="15" spans="1:47" s="2" customFormat="1" x14ac:dyDescent="0.25">
      <c r="A15" s="71"/>
      <c r="B15" s="1"/>
      <c r="C15" s="27" t="s">
        <v>19</v>
      </c>
      <c r="D15" s="3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</row>
    <row r="16" spans="1:47" s="2" customFormat="1" x14ac:dyDescent="0.25">
      <c r="A16" s="71"/>
      <c r="B16" s="1"/>
      <c r="C16" s="27" t="s">
        <v>31</v>
      </c>
      <c r="D16" s="3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1:47" s="2" customFormat="1" x14ac:dyDescent="0.25">
      <c r="A17" s="71"/>
      <c r="B17" s="1"/>
      <c r="C17" s="27" t="s">
        <v>32</v>
      </c>
      <c r="D17" s="3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</row>
    <row r="18" spans="1:47" s="2" customFormat="1" x14ac:dyDescent="0.25">
      <c r="A18" s="71"/>
      <c r="B18" s="1"/>
      <c r="C18" s="27" t="s">
        <v>35</v>
      </c>
      <c r="D18" s="3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</row>
    <row r="19" spans="1:47" s="2" customFormat="1" x14ac:dyDescent="0.25">
      <c r="A19" s="71"/>
      <c r="B19" s="1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</row>
    <row r="20" spans="1:47" s="2" customFormat="1" x14ac:dyDescent="0.25">
      <c r="A20" s="71"/>
      <c r="B20" s="1"/>
      <c r="C20" s="10" t="s">
        <v>28</v>
      </c>
      <c r="D20" s="77" t="s">
        <v>50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</row>
    <row r="21" spans="1:47" s="2" customFormat="1" ht="12.75" customHeight="1" x14ac:dyDescent="0.25">
      <c r="A21" s="67"/>
      <c r="B21" s="1"/>
      <c r="C21" s="24"/>
      <c r="D21" s="25"/>
      <c r="E21" s="25"/>
      <c r="F21" s="25"/>
      <c r="G21" s="25"/>
      <c r="H21" s="44"/>
      <c r="I21" s="42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</row>
    <row r="22" spans="1:47" ht="15" customHeight="1" x14ac:dyDescent="0.25">
      <c r="A22" s="70"/>
      <c r="C22" s="75" t="s">
        <v>0</v>
      </c>
      <c r="D22" s="75" t="s">
        <v>1</v>
      </c>
      <c r="E22" s="75" t="s">
        <v>29</v>
      </c>
      <c r="F22" s="75" t="s">
        <v>2</v>
      </c>
      <c r="G22" s="76" t="s">
        <v>20</v>
      </c>
      <c r="H22" s="76" t="s">
        <v>3</v>
      </c>
      <c r="I22" s="76" t="s">
        <v>4</v>
      </c>
    </row>
    <row r="23" spans="1:47" ht="15" customHeight="1" x14ac:dyDescent="0.25">
      <c r="A23" s="70"/>
      <c r="C23" s="34" t="s">
        <v>5</v>
      </c>
      <c r="D23" s="60" t="s">
        <v>56</v>
      </c>
      <c r="E23" s="61">
        <v>27</v>
      </c>
      <c r="F23" s="62" t="s">
        <v>57</v>
      </c>
      <c r="G23" s="63">
        <v>70500</v>
      </c>
      <c r="H23" s="21">
        <f>PRODUCT(E23,G23)</f>
        <v>1903500</v>
      </c>
      <c r="I23" s="43">
        <f t="shared" ref="I23:I25" si="0">PRODUCT(H23,1.27)</f>
        <v>2417445</v>
      </c>
    </row>
    <row r="24" spans="1:47" ht="15" customHeight="1" x14ac:dyDescent="0.25">
      <c r="A24" s="70"/>
      <c r="C24" s="34" t="s">
        <v>6</v>
      </c>
      <c r="D24" s="45" t="s">
        <v>62</v>
      </c>
      <c r="E24" s="46">
        <v>1</v>
      </c>
      <c r="F24" s="20" t="s">
        <v>55</v>
      </c>
      <c r="G24" s="47">
        <v>550000</v>
      </c>
      <c r="H24" s="21">
        <v>550000</v>
      </c>
      <c r="I24" s="43">
        <v>698500</v>
      </c>
    </row>
    <row r="25" spans="1:47" ht="27" customHeight="1" x14ac:dyDescent="0.25">
      <c r="A25" s="70"/>
      <c r="C25" s="34" t="s">
        <v>24</v>
      </c>
      <c r="D25" s="39" t="s">
        <v>52</v>
      </c>
      <c r="E25" s="20">
        <v>27</v>
      </c>
      <c r="F25" s="46"/>
      <c r="G25" s="21">
        <v>13500</v>
      </c>
      <c r="H25" s="21">
        <f>PRODUCT(E25,G25)</f>
        <v>364500</v>
      </c>
      <c r="I25" s="43">
        <f t="shared" si="0"/>
        <v>462915</v>
      </c>
    </row>
    <row r="26" spans="1:47" ht="27" customHeight="1" x14ac:dyDescent="0.25">
      <c r="A26" s="70"/>
      <c r="C26" s="35" t="s">
        <v>25</v>
      </c>
      <c r="D26" s="39" t="s">
        <v>42</v>
      </c>
      <c r="E26" s="36">
        <v>1</v>
      </c>
      <c r="F26" s="46"/>
      <c r="G26" s="37">
        <v>130000</v>
      </c>
      <c r="H26" s="21">
        <v>130000</v>
      </c>
      <c r="I26" s="43">
        <v>165100</v>
      </c>
    </row>
    <row r="27" spans="1:47" ht="52.5" customHeight="1" x14ac:dyDescent="0.25">
      <c r="A27" s="70"/>
      <c r="C27" s="35" t="s">
        <v>25</v>
      </c>
      <c r="D27" s="48" t="s">
        <v>49</v>
      </c>
      <c r="E27" s="36">
        <v>1</v>
      </c>
      <c r="F27" s="46"/>
      <c r="G27" s="37">
        <v>65000</v>
      </c>
      <c r="H27" s="21">
        <v>65000</v>
      </c>
      <c r="I27" s="43">
        <v>82550</v>
      </c>
    </row>
    <row r="28" spans="1:47" ht="52.5" customHeight="1" x14ac:dyDescent="0.25">
      <c r="A28" s="70"/>
      <c r="C28" s="34" t="s">
        <v>24</v>
      </c>
      <c r="D28" s="48"/>
      <c r="E28" s="20"/>
      <c r="F28" s="46"/>
      <c r="G28" s="21"/>
      <c r="H28" s="21"/>
      <c r="I28" s="43"/>
    </row>
    <row r="29" spans="1:47" ht="15" customHeight="1" x14ac:dyDescent="0.25">
      <c r="A29" s="70"/>
      <c r="C29" s="93" t="s">
        <v>53</v>
      </c>
      <c r="D29" s="94"/>
      <c r="E29" s="94"/>
      <c r="F29" s="94"/>
      <c r="G29" s="95"/>
      <c r="H29" s="41">
        <v>100000</v>
      </c>
      <c r="I29" s="43">
        <v>127000</v>
      </c>
    </row>
    <row r="30" spans="1:47" ht="15" customHeight="1" x14ac:dyDescent="0.25">
      <c r="A30" s="70"/>
      <c r="C30" s="88" t="s">
        <v>54</v>
      </c>
      <c r="D30" s="89"/>
      <c r="E30" s="89"/>
      <c r="F30" s="89"/>
      <c r="G30" s="90"/>
      <c r="H30" s="49">
        <v>400000</v>
      </c>
      <c r="I30" s="43">
        <v>508000</v>
      </c>
    </row>
    <row r="31" spans="1:47" s="2" customFormat="1" ht="15" customHeight="1" x14ac:dyDescent="0.25">
      <c r="A31" s="70"/>
      <c r="B31" s="1"/>
      <c r="C31" s="50" t="s">
        <v>7</v>
      </c>
      <c r="D31" s="51"/>
      <c r="E31" s="51"/>
      <c r="F31" s="51"/>
      <c r="G31" s="52"/>
      <c r="H31" s="53">
        <f>SUM(H23:H30)</f>
        <v>3513000</v>
      </c>
      <c r="I31" s="54">
        <f>SUM(I23:I30)</f>
        <v>4461510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</row>
    <row r="32" spans="1:47" s="2" customFormat="1" ht="14.25" customHeight="1" x14ac:dyDescent="0.25">
      <c r="A32" s="67"/>
      <c r="B32" s="1"/>
      <c r="C32" s="24"/>
      <c r="D32" s="25"/>
      <c r="E32" s="25"/>
      <c r="F32" s="25"/>
      <c r="G32" s="25"/>
      <c r="H32" s="44"/>
      <c r="I32" s="58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</row>
    <row r="33" spans="1:47" s="2" customFormat="1" ht="27" customHeight="1" x14ac:dyDescent="0.25">
      <c r="A33" s="69"/>
      <c r="B33" s="1"/>
      <c r="C33" s="56" t="s">
        <v>21</v>
      </c>
      <c r="D33" s="91" t="s">
        <v>43</v>
      </c>
      <c r="E33" s="91"/>
      <c r="F33" s="91"/>
      <c r="G33" s="91"/>
      <c r="H33" s="91"/>
      <c r="I33" s="91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</row>
    <row r="34" spans="1:47" s="2" customFormat="1" ht="15" customHeight="1" x14ac:dyDescent="0.25">
      <c r="A34" s="69"/>
      <c r="B34" s="1"/>
      <c r="C34" s="56"/>
      <c r="D34" s="87" t="s">
        <v>36</v>
      </c>
      <c r="E34" s="87"/>
      <c r="F34" s="87"/>
      <c r="G34" s="87"/>
      <c r="H34" s="87"/>
      <c r="I34" s="87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</row>
    <row r="35" spans="1:47" s="2" customFormat="1" ht="26.25" customHeight="1" x14ac:dyDescent="0.25">
      <c r="A35" s="69"/>
      <c r="B35" s="1"/>
      <c r="C35" s="56"/>
      <c r="D35" s="96" t="s">
        <v>37</v>
      </c>
      <c r="E35" s="96"/>
      <c r="F35" s="96"/>
      <c r="G35" s="96"/>
      <c r="H35" s="96"/>
      <c r="I35" s="96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</row>
    <row r="36" spans="1:47" s="2" customFormat="1" ht="42.75" customHeight="1" x14ac:dyDescent="0.25">
      <c r="A36" s="69"/>
      <c r="B36" s="1"/>
      <c r="C36" s="56"/>
      <c r="D36" s="91" t="s">
        <v>44</v>
      </c>
      <c r="E36" s="91"/>
      <c r="F36" s="91"/>
      <c r="G36" s="91"/>
      <c r="H36" s="91"/>
      <c r="I36" s="91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</row>
    <row r="37" spans="1:47" s="2" customFormat="1" ht="29.25" customHeight="1" x14ac:dyDescent="0.25">
      <c r="A37" s="69"/>
      <c r="B37" s="1"/>
      <c r="C37" s="56"/>
      <c r="D37" s="91" t="s">
        <v>30</v>
      </c>
      <c r="E37" s="91"/>
      <c r="F37" s="91"/>
      <c r="G37" s="91"/>
      <c r="H37" s="91"/>
      <c r="I37" s="91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</row>
    <row r="38" spans="1:47" s="2" customFormat="1" ht="26.25" customHeight="1" x14ac:dyDescent="0.25">
      <c r="A38" s="69"/>
      <c r="B38" s="1"/>
      <c r="C38" s="38" t="s">
        <v>22</v>
      </c>
      <c r="D38" s="92" t="s">
        <v>45</v>
      </c>
      <c r="E38" s="92"/>
      <c r="F38" s="92"/>
      <c r="G38" s="92"/>
      <c r="H38" s="92"/>
      <c r="I38" s="92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</row>
    <row r="39" spans="1:47" ht="48.75" customHeight="1" x14ac:dyDescent="0.25">
      <c r="A39" s="69"/>
      <c r="C39" s="97" t="s">
        <v>27</v>
      </c>
      <c r="D39" s="99" t="s">
        <v>38</v>
      </c>
      <c r="E39" s="99"/>
      <c r="F39" s="99"/>
      <c r="G39" s="99"/>
      <c r="H39" s="99"/>
      <c r="I39" s="99"/>
    </row>
    <row r="40" spans="1:47" s="2" customFormat="1" ht="12.75" customHeight="1" x14ac:dyDescent="0.25">
      <c r="A40" s="69"/>
      <c r="B40" s="1"/>
      <c r="C40" s="97"/>
      <c r="H40" s="11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</row>
    <row r="41" spans="1:47" s="2" customFormat="1" ht="12.75" customHeight="1" x14ac:dyDescent="0.25">
      <c r="A41" s="67"/>
      <c r="B41" s="1"/>
      <c r="C41" s="40"/>
      <c r="D41" s="78" t="s">
        <v>46</v>
      </c>
      <c r="H41" s="11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</row>
    <row r="42" spans="1:47" s="19" customFormat="1" ht="23.25" customHeight="1" x14ac:dyDescent="0.25">
      <c r="A42" s="72"/>
      <c r="B42" s="22"/>
      <c r="C42" s="10" t="s">
        <v>23</v>
      </c>
      <c r="D42" s="79" t="s">
        <v>61</v>
      </c>
      <c r="H42" s="23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</row>
    <row r="43" spans="1:47" s="2" customFormat="1" hidden="1" x14ac:dyDescent="0.25">
      <c r="A43" s="73"/>
      <c r="B43" s="1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</row>
    <row r="44" spans="1:47" s="2" customFormat="1" hidden="1" x14ac:dyDescent="0.25">
      <c r="A44" s="73"/>
      <c r="B44" s="1"/>
      <c r="C44" s="3" t="s">
        <v>8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</row>
    <row r="45" spans="1:47" s="2" customFormat="1" hidden="1" x14ac:dyDescent="0.25">
      <c r="A45" s="73"/>
      <c r="B45" s="1"/>
      <c r="C45" s="4" t="s">
        <v>9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</row>
    <row r="46" spans="1:47" s="2" customFormat="1" hidden="1" x14ac:dyDescent="0.25">
      <c r="A46" s="73"/>
      <c r="B46" s="1"/>
      <c r="C46" s="5" t="s">
        <v>10</v>
      </c>
      <c r="D46" s="6"/>
      <c r="E46" s="6"/>
      <c r="F46" s="6"/>
      <c r="G46" s="6"/>
      <c r="H46" s="7"/>
      <c r="I46" s="7" t="e">
        <f>#REF!*0.35</f>
        <v>#REF!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</row>
    <row r="47" spans="1:47" s="2" customFormat="1" ht="13.8" hidden="1" thickBot="1" x14ac:dyDescent="0.3">
      <c r="A47" s="73"/>
      <c r="B47" s="1"/>
      <c r="C47" s="5" t="s">
        <v>11</v>
      </c>
      <c r="D47" s="6"/>
      <c r="E47" s="6"/>
      <c r="F47" s="6"/>
      <c r="G47" s="6"/>
      <c r="H47" s="8">
        <v>0.55000000000000004</v>
      </c>
      <c r="I47" s="7" t="e">
        <f>#REF!*H47</f>
        <v>#REF!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</row>
    <row r="48" spans="1:47" s="2" customFormat="1" hidden="1" x14ac:dyDescent="0.25">
      <c r="A48" s="73"/>
      <c r="B48" s="1"/>
      <c r="C48" s="5" t="s">
        <v>12</v>
      </c>
      <c r="D48" s="6"/>
      <c r="E48" s="6"/>
      <c r="F48" s="6"/>
      <c r="G48" s="6"/>
      <c r="H48" s="1"/>
      <c r="I48" s="7" t="e">
        <f>#REF!-(I47+I46)</f>
        <v>#REF!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</row>
    <row r="49" spans="1:47" s="2" customFormat="1" hidden="1" x14ac:dyDescent="0.25">
      <c r="A49" s="73"/>
      <c r="B49" s="1"/>
      <c r="C49" s="5" t="s">
        <v>13</v>
      </c>
      <c r="D49" s="5"/>
      <c r="E49" s="5"/>
      <c r="F49" s="5"/>
      <c r="G49" s="5"/>
      <c r="H49" s="5"/>
      <c r="I49" s="7">
        <v>0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</row>
    <row r="50" spans="1:47" s="2" customFormat="1" hidden="1" x14ac:dyDescent="0.25">
      <c r="A50" s="73"/>
      <c r="B50" s="1"/>
      <c r="C50" s="5" t="s">
        <v>14</v>
      </c>
      <c r="D50" s="5"/>
      <c r="E50" s="5"/>
      <c r="F50" s="5"/>
      <c r="G50" s="5"/>
      <c r="H50" s="5"/>
      <c r="I50" s="7">
        <v>0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</row>
    <row r="51" spans="1:47" s="2" customFormat="1" hidden="1" x14ac:dyDescent="0.25">
      <c r="A51" s="73"/>
      <c r="B51" s="1"/>
      <c r="C51" s="5" t="s">
        <v>15</v>
      </c>
      <c r="D51" s="5"/>
      <c r="E51" s="5"/>
      <c r="F51" s="5"/>
      <c r="G51" s="5"/>
      <c r="H51" s="5"/>
      <c r="I51" s="9" t="e">
        <f>SUM(I46:I50)</f>
        <v>#REF!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</row>
    <row r="52" spans="1:47" s="2" customFormat="1" hidden="1" x14ac:dyDescent="0.25">
      <c r="A52" s="73"/>
      <c r="B52" s="1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</row>
    <row r="53" spans="1:47" s="2" customFormat="1" hidden="1" x14ac:dyDescent="0.25">
      <c r="A53" s="73"/>
      <c r="B53" s="1"/>
      <c r="H53" s="11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</row>
    <row r="54" spans="1:47" s="2" customFormat="1" x14ac:dyDescent="0.25">
      <c r="A54" s="73"/>
      <c r="B54" s="1"/>
      <c r="H54" s="11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</row>
    <row r="55" spans="1:47" s="2" customFormat="1" x14ac:dyDescent="0.25">
      <c r="A55" s="64"/>
      <c r="B55" s="1"/>
      <c r="H55" s="11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</row>
    <row r="56" spans="1:47" s="2" customFormat="1" ht="15" customHeight="1" x14ac:dyDescent="0.25">
      <c r="A56" s="74"/>
      <c r="B56" s="1"/>
      <c r="C56" s="10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</row>
    <row r="57" spans="1:47" s="2" customFormat="1" x14ac:dyDescent="0.25">
      <c r="A57" s="74"/>
      <c r="B57" s="1"/>
      <c r="C57" s="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</row>
    <row r="58" spans="1:47" s="2" customFormat="1" x14ac:dyDescent="0.25">
      <c r="A58" s="74"/>
      <c r="B58" s="1"/>
      <c r="C58" s="10"/>
      <c r="E58" s="98"/>
      <c r="F58" s="98"/>
      <c r="G58" s="12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</row>
    <row r="59" spans="1:47" s="2" customFormat="1" x14ac:dyDescent="0.25">
      <c r="A59" s="74"/>
      <c r="B59" s="1"/>
      <c r="C59" s="10"/>
      <c r="E59" s="13"/>
      <c r="F59" s="13"/>
      <c r="G59" s="12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</row>
    <row r="60" spans="1:47" s="2" customFormat="1" x14ac:dyDescent="0.25">
      <c r="A60" s="74"/>
      <c r="B60" s="1"/>
      <c r="C60" s="10"/>
      <c r="F60" s="13"/>
      <c r="G60" s="14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</row>
    <row r="61" spans="1:47" s="2" customFormat="1" x14ac:dyDescent="0.25">
      <c r="A61" s="74"/>
      <c r="B61" s="1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</row>
    <row r="62" spans="1:47" x14ac:dyDescent="0.25">
      <c r="A62" s="66"/>
      <c r="B62" s="29"/>
      <c r="C62" s="26"/>
    </row>
    <row r="65" ht="13.5" customHeight="1" x14ac:dyDescent="0.25"/>
  </sheetData>
  <sheetProtection formatCells="0" formatColumns="0" formatRows="0" insertColumns="0" insertRows="0" insertHyperlinks="0" deleteColumns="0" deleteRows="0"/>
  <mergeCells count="15">
    <mergeCell ref="D36:I36"/>
    <mergeCell ref="D35:I35"/>
    <mergeCell ref="C39:C40"/>
    <mergeCell ref="E58:F58"/>
    <mergeCell ref="D39:I39"/>
    <mergeCell ref="D38:I38"/>
    <mergeCell ref="D37:I37"/>
    <mergeCell ref="D2:I2"/>
    <mergeCell ref="D4:I4"/>
    <mergeCell ref="D34:I34"/>
    <mergeCell ref="C30:G30"/>
    <mergeCell ref="D33:I33"/>
    <mergeCell ref="D9:I9"/>
    <mergeCell ref="D10:I10"/>
    <mergeCell ref="C29:G29"/>
  </mergeCells>
  <phoneticPr fontId="12" type="noConversion"/>
  <dataValidations count="1">
    <dataValidation allowBlank="1" showInputMessage="1" showErrorMessage="1" sqref="D24" xr:uid="{00000000-0002-0000-0000-000000000000}"/>
  </dataValidations>
  <pageMargins left="0.7" right="0.7" top="0.26" bottom="0.32" header="0.3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Rendszerterv</vt:lpstr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Mezei Gábor</dc:creator>
  <cp:lastModifiedBy>Csillag Péter</cp:lastModifiedBy>
  <cp:lastPrinted>2020-05-27T06:27:07Z</cp:lastPrinted>
  <dcterms:created xsi:type="dcterms:W3CDTF">2009-12-18T17:03:28Z</dcterms:created>
  <dcterms:modified xsi:type="dcterms:W3CDTF">2022-09-29T08:16:24Z</dcterms:modified>
</cp:coreProperties>
</file>