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\"/>
    </mc:Choice>
  </mc:AlternateContent>
  <xr:revisionPtr revIDLastSave="0" documentId="13_ncr:1_{6E48F2C2-1BCF-44E7-A5EA-3C7F1DF477E1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4.sz.mell  " sheetId="73" r:id="rId1"/>
  </sheets>
  <definedNames>
    <definedName name="_xlnm.Print_Area" localSheetId="0">'4.sz.mell  '!$A$1:$J$31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73" l="1"/>
  <c r="E17" i="73"/>
  <c r="C17" i="73"/>
  <c r="G4" i="73" l="1"/>
  <c r="C18" i="73"/>
  <c r="D18" i="73"/>
  <c r="H17" i="73"/>
  <c r="H28" i="73" s="1"/>
  <c r="G26" i="73"/>
  <c r="C23" i="73"/>
  <c r="H26" i="73"/>
  <c r="I26" i="73"/>
  <c r="I17" i="73"/>
  <c r="I28" i="73" s="1"/>
  <c r="G17" i="73"/>
  <c r="E18" i="73"/>
  <c r="C26" i="73" l="1"/>
  <c r="C27" i="73" s="1"/>
  <c r="E26" i="73"/>
  <c r="E27" i="73" s="1"/>
  <c r="D26" i="73"/>
  <c r="D27" i="73" s="1"/>
  <c r="G27" i="73"/>
  <c r="G28" i="73"/>
  <c r="H27" i="73"/>
  <c r="I27" i="73"/>
  <c r="E28" i="73"/>
  <c r="D28" i="73"/>
  <c r="C28" i="73"/>
  <c r="H4" i="73"/>
  <c r="I4" i="73"/>
  <c r="D29" i="73" l="1"/>
  <c r="E29" i="73"/>
  <c r="I29" i="73"/>
  <c r="H29" i="73"/>
  <c r="C29" i="73"/>
  <c r="G29" i="73"/>
</calcChain>
</file>

<file path=xl/sharedStrings.xml><?xml version="1.0" encoding="utf-8"?>
<sst xmlns="http://schemas.openxmlformats.org/spreadsheetml/2006/main" count="83" uniqueCount="82">
  <si>
    <t>A</t>
  </si>
  <si>
    <t>B</t>
  </si>
  <si>
    <t>C</t>
  </si>
  <si>
    <t>D</t>
  </si>
  <si>
    <t>E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</si>
  <si>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</si>
  <si>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</si>
  <si>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</si>
  <si>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</si>
  <si>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</si>
  <si>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</si>
  <si>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</si>
  <si>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</si>
  <si>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</si>
  <si>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</si>
  <si>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</si>
  <si>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</si>
  <si>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</si>
  <si>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</si>
  <si>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</t>
  </si>
  <si>
    <t>G</t>
  </si>
  <si>
    <t>H</t>
  </si>
  <si>
    <t>I</t>
  </si>
  <si>
    <t>5.-ből EU-s támogatás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</si>
  <si>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</si>
  <si>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</si>
  <si>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</si>
  <si>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</si>
  <si>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</si>
  <si>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</si>
  <si>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</si>
  <si>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</si>
  <si>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</si>
  <si>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</si>
  <si>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</si>
  <si>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</si>
  <si>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</si>
  <si>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</si>
  <si>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</si>
  <si>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</si>
  <si>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</si>
  <si>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</si>
  <si>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</si>
  <si>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</si>
  <si>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</si>
  <si>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</si>
  <si>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</si>
  <si>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</si>
  <si>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Tartalékok</t>
  </si>
  <si>
    <t>Bevételek</t>
  </si>
  <si>
    <t>Kiadások</t>
  </si>
  <si>
    <t>Megnevezés</t>
  </si>
  <si>
    <t>Személyi juttatások</t>
  </si>
  <si>
    <t>Sor-
szám</t>
  </si>
  <si>
    <t>Rövid lejáratú hitelek törlesztése</t>
  </si>
  <si>
    <t>Hosszú lejáratú hitelek törlesztése</t>
  </si>
  <si>
    <t>I. Működési célú bevételek és kiadások mérlege
(Önkormányzati szinten)</t>
  </si>
  <si>
    <t>Költségvetési hiány:</t>
  </si>
  <si>
    <t>Költségvetési többlet:</t>
  </si>
  <si>
    <t>Közhatalmi bevételek</t>
  </si>
  <si>
    <t>Munkaadókat terhelő járulékok és szociális hozzájárulási adó</t>
  </si>
  <si>
    <t>Ellátottak pénzbeli juttatásai</t>
  </si>
  <si>
    <t>Egyéb működési célú kiadások</t>
  </si>
  <si>
    <t>Értékpapír vásárlása, visszavásárlása</t>
  </si>
  <si>
    <t>Forgatási célú belföldi, külföldi értékpapírok vásárlása</t>
  </si>
  <si>
    <t>Betét elhelyezése</t>
  </si>
  <si>
    <t xml:space="preserve">   Költségvetési maradvány igénybevétele </t>
  </si>
  <si>
    <t xml:space="preserve">   Vállalkozási maradvány igénybevétele 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</si>
  <si>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</si>
  <si>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</si>
  <si>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</si>
  <si>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</si>
  <si>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</si>
  <si>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</si>
  <si>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Egyéb működési bevételek</t>
  </si>
  <si>
    <t>Államháztartáson belüli megelőlegezések</t>
  </si>
  <si>
    <t>Forintban !</t>
  </si>
  <si>
    <t>Államháztartáson belüli megelőzések törlesztése</t>
  </si>
  <si>
    <t>2021. évi eredeti előriányzat</t>
  </si>
  <si>
    <t>2021. évi módosított előirányzat</t>
  </si>
  <si>
    <t>2021. évi teljesítés</t>
  </si>
  <si>
    <t>4. sz. melléklet a /2022. (V..)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</si>
</sst>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#"/>
  </numFmts>
  <fonts count="21" x14ac:knownFonts="1"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7" fillId="0" borderId="0"/>
    <xf numFmtId="0" fontId="20" fillId="0" borderId="0"/>
    <xf numFmtId="0" fontId="19" fillId="0" borderId="0"/>
    <xf numFmtId="0" fontId="5" fillId="0" borderId="0"/>
  </cellStyleXfs>
  <cellXfs count="59">
    <xf numFmtId="0" fontId="0" fillId="0" borderId="0" xfId="0"/>
    <xf numFmtId="165" fontId="10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0" fillId="0" borderId="0" xfId="0" applyNumberFormat="1" applyFill="1" applyAlignment="1" applyProtection="1">
      <alignment vertical="center" wrapText="1"/>
    </xf>
    <xf numFmtId="165" fontId="10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0" fillId="0" borderId="0" xfId="0" applyNumberFormat="1" applyFill="1" applyAlignment="1" applyProtection="1">
      <alignment horizontal="center" vertical="center" wrapText="1"/>
    </xf>
    <xf numFmtId="165" fontId="4" fillId="0" borderId="8" xfId="0" applyNumberFormat="1" applyFont="1" applyFill="1" applyBorder="1" applyAlignment="1" applyProtection="1">
      <alignment horizontal="center" vertical="center" wrapText="1"/>
    </xf>
    <xf numFmtId="165" fontId="4" fillId="0" borderId="6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Alignment="1" applyProtection="1">
      <alignment horizontal="right" vertical="center"/>
    </xf>
    <xf numFmtId="165" fontId="10" fillId="0" borderId="11" xfId="1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6" xfId="0" applyNumberFormat="1" applyFont="1" applyFill="1" applyBorder="1" applyAlignment="1" applyProtection="1">
      <alignment horizontal="right" vertical="center" wrapText="1" indent="1"/>
    </xf>
    <xf numFmtId="165" fontId="10" fillId="0" borderId="17" xfId="1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0" xfId="1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2" xfId="1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" xfId="10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5" fontId="4" fillId="0" borderId="14" xfId="0" applyNumberFormat="1" applyFont="1" applyFill="1" applyBorder="1" applyAlignment="1" applyProtection="1">
      <alignment horizontal="center" vertical="center" wrapText="1"/>
    </xf>
    <xf numFmtId="165" fontId="12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8" xfId="0" applyNumberFormat="1" applyFont="1" applyFill="1" applyBorder="1" applyAlignment="1" applyProtection="1">
      <alignment horizontal="left" vertical="center" wrapText="1" indent="1"/>
    </xf>
    <xf numFmtId="165" fontId="10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6" xfId="0" applyNumberFormat="1" applyFont="1" applyFill="1" applyBorder="1" applyAlignment="1" applyProtection="1">
      <alignment horizontal="right" vertical="center" wrapText="1" indent="1"/>
    </xf>
    <xf numFmtId="165" fontId="1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5" fontId="3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11" fillId="0" borderId="0" xfId="0" applyNumberFormat="1" applyFont="1" applyFill="1" applyAlignment="1" applyProtection="1">
      <alignment horizontal="center" vertical="center" wrapText="1"/>
    </xf>
    <xf numFmtId="165" fontId="0" fillId="0" borderId="21" xfId="0" applyNumberFormat="1" applyFill="1" applyBorder="1" applyAlignment="1" applyProtection="1">
      <alignment horizontal="left" vertical="center" wrapText="1" indent="1"/>
    </xf>
    <xf numFmtId="165" fontId="10" fillId="0" borderId="19" xfId="0" applyNumberFormat="1" applyFont="1" applyFill="1" applyBorder="1" applyAlignment="1" applyProtection="1">
      <alignment horizontal="left" vertical="center" wrapText="1" indent="1"/>
    </xf>
    <xf numFmtId="165" fontId="0" fillId="0" borderId="22" xfId="0" applyNumberFormat="1" applyFill="1" applyBorder="1" applyAlignment="1" applyProtection="1">
      <alignment horizontal="left" vertical="center" wrapText="1" indent="1"/>
    </xf>
    <xf numFmtId="165" fontId="10" fillId="0" borderId="3" xfId="0" applyNumberFormat="1" applyFont="1" applyFill="1" applyBorder="1" applyAlignment="1" applyProtection="1">
      <alignment horizontal="left" vertical="center" wrapText="1" indent="1"/>
    </xf>
    <xf numFmtId="165" fontId="10" fillId="0" borderId="2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8" fillId="0" borderId="25" xfId="0" applyNumberFormat="1" applyFont="1" applyFill="1" applyBorder="1" applyAlignment="1" applyProtection="1">
      <alignment horizontal="left" vertical="center" wrapText="1" indent="1"/>
    </xf>
    <xf numFmtId="165" fontId="12" fillId="0" borderId="4" xfId="0" applyNumberFormat="1" applyFont="1" applyFill="1" applyBorder="1" applyAlignment="1" applyProtection="1">
      <alignment horizontal="left" vertical="center" wrapText="1" indent="1"/>
    </xf>
    <xf numFmtId="165" fontId="12" fillId="0" borderId="3" xfId="0" applyNumberFormat="1" applyFont="1" applyFill="1" applyBorder="1" applyAlignment="1" applyProtection="1">
      <alignment horizontal="left" vertical="center" wrapText="1" indent="1"/>
    </xf>
    <xf numFmtId="165" fontId="8" fillId="0" borderId="22" xfId="0" applyNumberFormat="1" applyFont="1" applyFill="1" applyBorder="1" applyAlignment="1" applyProtection="1">
      <alignment horizontal="left" vertical="center" wrapText="1" indent="1"/>
    </xf>
    <xf numFmtId="165" fontId="15" fillId="0" borderId="1" xfId="0" applyNumberFormat="1" applyFont="1" applyFill="1" applyBorder="1" applyAlignment="1" applyProtection="1">
      <alignment horizontal="right" vertical="center" wrapText="1" indent="1"/>
    </xf>
    <xf numFmtId="165" fontId="14" fillId="0" borderId="8" xfId="0" applyNumberFormat="1" applyFont="1" applyFill="1" applyBorder="1" applyAlignment="1" applyProtection="1">
      <alignment horizontal="left" vertical="center" wrapText="1" indent="1"/>
    </xf>
    <xf numFmtId="165" fontId="14" fillId="0" borderId="13" xfId="0" applyNumberFormat="1" applyFont="1" applyFill="1" applyBorder="1" applyAlignment="1" applyProtection="1">
      <alignment horizontal="right" vertical="center" wrapText="1" indent="1"/>
    </xf>
    <xf numFmtId="165" fontId="12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4" fillId="0" borderId="7" xfId="0" applyNumberFormat="1" applyFont="1" applyFill="1" applyBorder="1" applyAlignment="1" applyProtection="1">
      <alignment horizontal="center" vertical="center" wrapText="1"/>
    </xf>
    <xf numFmtId="165" fontId="4" fillId="0" borderId="8" xfId="0" applyNumberFormat="1" applyFont="1" applyFill="1" applyBorder="1" applyAlignment="1" applyProtection="1">
      <alignment horizontal="centerContinuous" vertical="center" wrapText="1"/>
    </xf>
    <xf numFmtId="165" fontId="4" fillId="0" borderId="6" xfId="0" applyNumberFormat="1" applyFont="1" applyFill="1" applyBorder="1" applyAlignment="1" applyProtection="1">
      <alignment horizontal="centerContinuous" vertical="center" wrapText="1"/>
    </xf>
    <xf numFmtId="165" fontId="4" fillId="0" borderId="7" xfId="0" applyNumberFormat="1" applyFont="1" applyFill="1" applyBorder="1" applyAlignment="1" applyProtection="1">
      <alignment horizontal="centerContinuous" vertical="center" wrapText="1"/>
    </xf>
    <xf numFmtId="165" fontId="11" fillId="0" borderId="24" xfId="0" applyNumberFormat="1" applyFont="1" applyFill="1" applyBorder="1" applyAlignment="1" applyProtection="1">
      <alignment horizontal="center" vertical="center" wrapText="1"/>
    </xf>
    <xf numFmtId="165" fontId="11" fillId="0" borderId="8" xfId="0" applyNumberFormat="1" applyFont="1" applyFill="1" applyBorder="1" applyAlignment="1" applyProtection="1">
      <alignment horizontal="center" vertical="center" wrapText="1"/>
    </xf>
    <xf numFmtId="165" fontId="11" fillId="0" borderId="6" xfId="0" applyNumberFormat="1" applyFont="1" applyFill="1" applyBorder="1" applyAlignment="1" applyProtection="1">
      <alignment horizontal="center" vertical="center" wrapText="1"/>
    </xf>
    <xf numFmtId="165" fontId="11" fillId="0" borderId="7" xfId="0" applyNumberFormat="1" applyFont="1" applyFill="1" applyBorder="1" applyAlignment="1" applyProtection="1">
      <alignment horizontal="center" vertical="center" wrapText="1"/>
    </xf>
    <xf numFmtId="165" fontId="15" fillId="0" borderId="18" xfId="0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center" vertical="center" wrapText="1"/>
    </xf>
    <xf numFmtId="165" fontId="13" fillId="0" borderId="27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 applyProtection="1">
      <alignment horizontal="center" textRotation="180" wrapText="1"/>
    </xf>
  </cellXfs>
  <cellStyles count="11">
    <cellStyle name="Excel Built-in Normal" xfId="1" xr:uid="{00000000-0005-0000-0000-000000000000}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 2" xfId="6" xr:uid="{00000000-0005-0000-0000-000006000000}"/>
    <cellStyle name="Normál 3" xfId="7" xr:uid="{00000000-0005-0000-0000-000007000000}"/>
    <cellStyle name="Normál 4" xfId="8" xr:uid="{00000000-0005-0000-0000-000008000000}"/>
    <cellStyle name="Normal_KTRSZJ" xfId="9" xr:uid="{00000000-0005-0000-0000-000009000000}"/>
    <cellStyle name="Normál_KVRENMUNKA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5">
    <tabColor rgb="FF92D050"/>
  </sheetPr>
  <dimension ref="A1:J29"/>
  <sheetViews>
    <sheetView tabSelected="1" zoomScaleNormal="100" zoomScaleSheetLayoutView="100" workbookViewId="0">
      <selection activeCell="E26" sqref="E26"/>
    </sheetView>
  </sheetViews>
  <sheetFormatPr defaultRowHeight="12.75" x14ac:dyDescent="0.2"/>
  <cols>
    <col min="1" max="1" width="6.83203125" style="2" customWidth="1"/>
    <col min="2" max="2" width="55.1640625" style="4" customWidth="1"/>
    <col min="3" max="5" width="16.33203125" style="2" customWidth="1"/>
    <col min="6" max="6" width="55.1640625" style="2" customWidth="1"/>
    <col min="7" max="9" width="16.33203125" style="2" customWidth="1"/>
    <col min="10" max="10" width="4.83203125" style="2" customWidth="1"/>
    <col min="11" max="16384" width="9.33203125" style="2"/>
  </cols>
  <sheetData>
    <row r="1" spans="1:10" ht="39.75" customHeight="1" x14ac:dyDescent="0.2">
      <c r="B1" s="29" t="s">
        <v>56</v>
      </c>
      <c r="C1" s="30"/>
      <c r="D1" s="30"/>
      <c r="E1" s="30"/>
      <c r="F1" s="30"/>
      <c r="G1" s="30"/>
      <c r="H1" s="30"/>
      <c r="I1" s="30"/>
      <c r="J1" s="58" t="s">
        <v>81</v>
      </c>
    </row>
    <row r="2" spans="1:10" ht="14.25" thickBot="1" x14ac:dyDescent="0.25">
      <c r="G2" s="7"/>
      <c r="H2" s="7"/>
      <c r="I2" s="7" t="s">
        <v>76</v>
      </c>
      <c r="J2" s="58"/>
    </row>
    <row r="3" spans="1:10" ht="18" customHeight="1" thickBot="1" x14ac:dyDescent="0.25">
      <c r="A3" s="56" t="s">
        <v>53</v>
      </c>
      <c r="B3" s="48" t="s">
        <v>49</v>
      </c>
      <c r="C3" s="49"/>
      <c r="D3" s="49"/>
      <c r="E3" s="49"/>
      <c r="F3" s="48" t="s">
        <v>50</v>
      </c>
      <c r="G3" s="50"/>
      <c r="H3" s="50"/>
      <c r="I3" s="50"/>
      <c r="J3" s="58"/>
    </row>
    <row r="4" spans="1:10" s="31" customFormat="1" ht="35.25" customHeight="1" thickBot="1" x14ac:dyDescent="0.25">
      <c r="A4" s="57"/>
      <c r="B4" s="5" t="s">
        <v>51</v>
      </c>
      <c r="C4" s="6" t="s">
        <v>78</v>
      </c>
      <c r="D4" s="18" t="s">
        <v>79</v>
      </c>
      <c r="E4" s="6" t="s">
        <v>80</v>
      </c>
      <c r="F4" s="5" t="s">
        <v>51</v>
      </c>
      <c r="G4" s="6" t="str">
        <f>+C4</f>
        <v>2021. évi eredeti előriányzat</v>
      </c>
      <c r="H4" s="18" t="str">
        <f>+D4</f>
        <v>2021. évi módosított előirányzat</v>
      </c>
      <c r="I4" s="47" t="str">
        <f>+E4</f>
        <v>2021. évi teljesítés</v>
      </c>
      <c r="J4" s="58"/>
    </row>
    <row r="5" spans="1:10" s="32" customFormat="1" ht="12" customHeight="1" thickBot="1" x14ac:dyDescent="0.25">
      <c r="A5" s="51" t="s">
        <v>0</v>
      </c>
      <c r="B5" s="52" t="s">
        <v>1</v>
      </c>
      <c r="C5" s="53" t="s">
        <v>2</v>
      </c>
      <c r="D5" s="53" t="s">
        <v>3</v>
      </c>
      <c r="E5" s="53" t="s">
        <v>4</v>
      </c>
      <c r="F5" s="52" t="s">
        <v>19</v>
      </c>
      <c r="G5" s="53" t="s">
        <v>20</v>
      </c>
      <c r="H5" s="53" t="s">
        <v>21</v>
      </c>
      <c r="I5" s="54" t="s">
        <v>22</v>
      </c>
      <c r="J5" s="58"/>
    </row>
    <row r="6" spans="1:10" ht="15" customHeight="1" x14ac:dyDescent="0.2">
      <c r="A6" s="33" t="s">
        <v>24</v>
      </c>
      <c r="B6" s="34" t="s">
        <v>5</v>
      </c>
      <c r="C6" s="21">
        <v>62540427</v>
      </c>
      <c r="D6" s="21">
        <v>98162421</v>
      </c>
      <c r="E6" s="21">
        <v>98162421</v>
      </c>
      <c r="F6" s="34" t="s">
        <v>52</v>
      </c>
      <c r="G6" s="8">
        <v>31340855</v>
      </c>
      <c r="H6" s="8">
        <v>31984198</v>
      </c>
      <c r="I6" s="10">
        <v>28524272</v>
      </c>
      <c r="J6" s="58"/>
    </row>
    <row r="7" spans="1:10" ht="15" customHeight="1" x14ac:dyDescent="0.2">
      <c r="A7" s="35" t="s">
        <v>25</v>
      </c>
      <c r="B7" s="36" t="s">
        <v>6</v>
      </c>
      <c r="C7" s="14">
        <v>29110625</v>
      </c>
      <c r="D7" s="14">
        <v>11561312</v>
      </c>
      <c r="E7" s="11">
        <v>11561312</v>
      </c>
      <c r="F7" s="36" t="s">
        <v>60</v>
      </c>
      <c r="G7" s="14">
        <v>4830382</v>
      </c>
      <c r="H7" s="14">
        <v>4877034</v>
      </c>
      <c r="I7" s="11">
        <v>4172872</v>
      </c>
      <c r="J7" s="58"/>
    </row>
    <row r="8" spans="1:10" ht="15" customHeight="1" x14ac:dyDescent="0.2">
      <c r="A8" s="35" t="s">
        <v>26</v>
      </c>
      <c r="B8" s="36" t="s">
        <v>7</v>
      </c>
      <c r="C8" s="22"/>
      <c r="D8" s="22"/>
      <c r="E8" s="22"/>
      <c r="F8" s="36" t="s">
        <v>70</v>
      </c>
      <c r="G8" s="16">
        <v>36745700</v>
      </c>
      <c r="H8" s="16">
        <v>42777024</v>
      </c>
      <c r="I8" s="12">
        <v>39203566</v>
      </c>
      <c r="J8" s="58"/>
    </row>
    <row r="9" spans="1:10" ht="15" customHeight="1" x14ac:dyDescent="0.2">
      <c r="A9" s="35" t="s">
        <v>27</v>
      </c>
      <c r="B9" s="36" t="s">
        <v>59</v>
      </c>
      <c r="C9" s="22">
        <v>26700000</v>
      </c>
      <c r="D9" s="22">
        <v>55852642</v>
      </c>
      <c r="E9" s="22">
        <v>55833126</v>
      </c>
      <c r="F9" s="36" t="s">
        <v>61</v>
      </c>
      <c r="G9" s="16">
        <v>3300000</v>
      </c>
      <c r="H9" s="16">
        <v>3300000</v>
      </c>
      <c r="I9" s="12">
        <v>1438417</v>
      </c>
      <c r="J9" s="58"/>
    </row>
    <row r="10" spans="1:10" ht="15" customHeight="1" x14ac:dyDescent="0.2">
      <c r="A10" s="35" t="s">
        <v>28</v>
      </c>
      <c r="B10" s="37" t="s">
        <v>8</v>
      </c>
      <c r="C10" s="22"/>
      <c r="D10" s="14">
        <v>760500</v>
      </c>
      <c r="E10" s="11">
        <v>760500</v>
      </c>
      <c r="F10" s="36" t="s">
        <v>62</v>
      </c>
      <c r="G10" s="16">
        <v>56353347</v>
      </c>
      <c r="H10" s="16">
        <v>68840912</v>
      </c>
      <c r="I10" s="16">
        <v>63781086</v>
      </c>
      <c r="J10" s="58"/>
    </row>
    <row r="11" spans="1:10" ht="15" customHeight="1" x14ac:dyDescent="0.2">
      <c r="A11" s="35" t="s">
        <v>29</v>
      </c>
      <c r="B11" s="36" t="s">
        <v>23</v>
      </c>
      <c r="C11" s="23"/>
      <c r="D11" s="23"/>
      <c r="E11" s="23"/>
      <c r="F11" s="36" t="s">
        <v>48</v>
      </c>
      <c r="G11" s="15">
        <v>12898439</v>
      </c>
      <c r="H11" s="15">
        <v>66929479</v>
      </c>
      <c r="I11" s="27"/>
      <c r="J11" s="58"/>
    </row>
    <row r="12" spans="1:10" ht="15" customHeight="1" x14ac:dyDescent="0.2">
      <c r="A12" s="35" t="s">
        <v>30</v>
      </c>
      <c r="B12" s="36" t="s">
        <v>74</v>
      </c>
      <c r="C12" s="22">
        <v>5750000</v>
      </c>
      <c r="D12" s="22">
        <v>6347853</v>
      </c>
      <c r="E12" s="22">
        <v>6253029</v>
      </c>
      <c r="F12" s="1"/>
      <c r="G12" s="22"/>
      <c r="H12" s="22"/>
      <c r="I12" s="27"/>
      <c r="J12" s="58"/>
    </row>
    <row r="13" spans="1:10" ht="15" customHeight="1" x14ac:dyDescent="0.2">
      <c r="A13" s="35" t="s">
        <v>31</v>
      </c>
      <c r="B13" s="46"/>
      <c r="C13" s="23"/>
      <c r="D13" s="23"/>
      <c r="E13" s="23"/>
      <c r="F13" s="1"/>
      <c r="G13" s="22"/>
      <c r="H13" s="22"/>
      <c r="I13" s="27"/>
      <c r="J13" s="58"/>
    </row>
    <row r="14" spans="1:10" ht="15" customHeight="1" x14ac:dyDescent="0.2">
      <c r="A14" s="35" t="s">
        <v>32</v>
      </c>
      <c r="B14" s="1"/>
      <c r="C14" s="22"/>
      <c r="D14" s="22"/>
      <c r="E14" s="22"/>
      <c r="F14" s="1"/>
      <c r="G14" s="22"/>
      <c r="H14" s="22"/>
      <c r="I14" s="27"/>
      <c r="J14" s="58"/>
    </row>
    <row r="15" spans="1:10" ht="15" customHeight="1" x14ac:dyDescent="0.2">
      <c r="A15" s="35" t="s">
        <v>33</v>
      </c>
      <c r="B15" s="1"/>
      <c r="C15" s="22"/>
      <c r="D15" s="22"/>
      <c r="E15" s="22"/>
      <c r="F15" s="1"/>
      <c r="G15" s="22"/>
      <c r="H15" s="22"/>
      <c r="I15" s="27"/>
      <c r="J15" s="58"/>
    </row>
    <row r="16" spans="1:10" ht="15" customHeight="1" thickBot="1" x14ac:dyDescent="0.25">
      <c r="A16" s="35" t="s">
        <v>34</v>
      </c>
      <c r="B16" s="3"/>
      <c r="C16" s="24"/>
      <c r="D16" s="24"/>
      <c r="E16" s="24"/>
      <c r="F16" s="1"/>
      <c r="G16" s="24"/>
      <c r="H16" s="24"/>
      <c r="I16" s="28"/>
      <c r="J16" s="58"/>
    </row>
    <row r="17" spans="1:10" ht="17.25" customHeight="1" thickBot="1" x14ac:dyDescent="0.25">
      <c r="A17" s="38" t="s">
        <v>35</v>
      </c>
      <c r="B17" s="20" t="s">
        <v>9</v>
      </c>
      <c r="C17" s="25">
        <f>+C6+C7+C9+C10+C12+C13+C14+C15+C16</f>
        <v>124101052</v>
      </c>
      <c r="D17" s="25">
        <f>+D6+D7+D9+D10+D12+D13+D14+D15+D16</f>
        <v>172684728</v>
      </c>
      <c r="E17" s="25">
        <f t="shared" ref="D17:E17" si="0">+E6+E7+E9+E10+E12+E13+E14+E15+E16</f>
        <v>172570388</v>
      </c>
      <c r="F17" s="20" t="s">
        <v>15</v>
      </c>
      <c r="G17" s="25">
        <f>SUM(G6:G16)</f>
        <v>145468723</v>
      </c>
      <c r="H17" s="25">
        <f>SUM(H6:H16)</f>
        <v>218708647</v>
      </c>
      <c r="I17" s="25">
        <f>SUM(I6:I16)</f>
        <v>137120213</v>
      </c>
      <c r="J17" s="58"/>
    </row>
    <row r="18" spans="1:10" ht="15" customHeight="1" x14ac:dyDescent="0.2">
      <c r="A18" s="39" t="s">
        <v>36</v>
      </c>
      <c r="B18" s="40" t="s">
        <v>10</v>
      </c>
      <c r="C18" s="55">
        <f>+C19+C20+C21+C22</f>
        <v>23869288</v>
      </c>
      <c r="D18" s="55">
        <f>+D19+D20+D21+D22</f>
        <v>38354913</v>
      </c>
      <c r="E18" s="55">
        <f>+E19+E20+E21+E22</f>
        <v>0</v>
      </c>
      <c r="F18" s="41" t="s">
        <v>63</v>
      </c>
      <c r="G18" s="26"/>
      <c r="H18" s="26"/>
      <c r="I18" s="26"/>
      <c r="J18" s="58"/>
    </row>
    <row r="19" spans="1:10" ht="15" customHeight="1" x14ac:dyDescent="0.2">
      <c r="A19" s="42" t="s">
        <v>37</v>
      </c>
      <c r="B19" s="41" t="s">
        <v>66</v>
      </c>
      <c r="C19" s="19">
        <v>23869288</v>
      </c>
      <c r="D19" s="19">
        <v>38354913</v>
      </c>
      <c r="E19" s="19"/>
      <c r="F19" s="41" t="s">
        <v>16</v>
      </c>
      <c r="G19" s="19"/>
      <c r="H19" s="19"/>
      <c r="I19" s="19"/>
      <c r="J19" s="58"/>
    </row>
    <row r="20" spans="1:10" ht="15" customHeight="1" x14ac:dyDescent="0.2">
      <c r="A20" s="42" t="s">
        <v>38</v>
      </c>
      <c r="B20" s="41" t="s">
        <v>67</v>
      </c>
      <c r="C20" s="19"/>
      <c r="D20" s="19"/>
      <c r="E20" s="19"/>
      <c r="F20" s="41" t="s">
        <v>54</v>
      </c>
      <c r="G20" s="19"/>
      <c r="H20" s="19"/>
      <c r="I20" s="19"/>
      <c r="J20" s="58"/>
    </row>
    <row r="21" spans="1:10" ht="15" customHeight="1" x14ac:dyDescent="0.2">
      <c r="A21" s="42" t="s">
        <v>39</v>
      </c>
      <c r="B21" s="41" t="s">
        <v>68</v>
      </c>
      <c r="C21" s="19"/>
      <c r="D21" s="19"/>
      <c r="E21" s="19"/>
      <c r="F21" s="41" t="s">
        <v>55</v>
      </c>
      <c r="G21" s="19"/>
      <c r="H21" s="19"/>
      <c r="I21" s="19"/>
      <c r="J21" s="58"/>
    </row>
    <row r="22" spans="1:10" ht="15" customHeight="1" x14ac:dyDescent="0.2">
      <c r="A22" s="42" t="s">
        <v>40</v>
      </c>
      <c r="B22" s="41" t="s">
        <v>69</v>
      </c>
      <c r="C22" s="19"/>
      <c r="D22" s="19"/>
      <c r="E22" s="19"/>
      <c r="F22" s="40" t="s">
        <v>71</v>
      </c>
      <c r="G22" s="19"/>
      <c r="H22" s="19"/>
      <c r="I22" s="19"/>
      <c r="J22" s="58"/>
    </row>
    <row r="23" spans="1:10" ht="15" customHeight="1" x14ac:dyDescent="0.2">
      <c r="A23" s="42" t="s">
        <v>41</v>
      </c>
      <c r="B23" s="41" t="s">
        <v>11</v>
      </c>
      <c r="C23" s="43">
        <f>+C24+C25</f>
        <v>0</v>
      </c>
      <c r="D23" s="43">
        <v>983404</v>
      </c>
      <c r="E23" s="43">
        <v>3642128</v>
      </c>
      <c r="F23" s="41" t="s">
        <v>64</v>
      </c>
      <c r="G23" s="19"/>
      <c r="H23" s="19"/>
      <c r="I23" s="19"/>
      <c r="J23" s="58"/>
    </row>
    <row r="24" spans="1:10" ht="15" customHeight="1" x14ac:dyDescent="0.2">
      <c r="A24" s="39" t="s">
        <v>42</v>
      </c>
      <c r="B24" s="40" t="s">
        <v>12</v>
      </c>
      <c r="C24" s="26"/>
      <c r="D24" s="26"/>
      <c r="E24" s="26"/>
      <c r="F24" s="34" t="s">
        <v>65</v>
      </c>
      <c r="G24" s="26"/>
      <c r="H24" s="26"/>
      <c r="I24" s="26"/>
      <c r="J24" s="58"/>
    </row>
    <row r="25" spans="1:10" ht="15" customHeight="1" thickBot="1" x14ac:dyDescent="0.25">
      <c r="A25" s="42" t="s">
        <v>43</v>
      </c>
      <c r="B25" s="41" t="s">
        <v>75</v>
      </c>
      <c r="C25" s="19"/>
      <c r="D25" s="17">
        <v>983404</v>
      </c>
      <c r="E25" s="13">
        <v>3642128</v>
      </c>
      <c r="F25" s="1" t="s">
        <v>77</v>
      </c>
      <c r="G25" s="14">
        <v>2501617</v>
      </c>
      <c r="H25" s="14">
        <v>3485021</v>
      </c>
      <c r="I25" s="11">
        <v>3485021</v>
      </c>
      <c r="J25" s="58"/>
    </row>
    <row r="26" spans="1:10" ht="17.25" customHeight="1" thickBot="1" x14ac:dyDescent="0.25">
      <c r="A26" s="38" t="s">
        <v>44</v>
      </c>
      <c r="B26" s="20" t="s">
        <v>13</v>
      </c>
      <c r="C26" s="25">
        <f>+C18+C23</f>
        <v>23869288</v>
      </c>
      <c r="D26" s="25">
        <f>+D18+D23</f>
        <v>39338317</v>
      </c>
      <c r="E26" s="25">
        <f>+E18+E23</f>
        <v>3642128</v>
      </c>
      <c r="F26" s="20" t="s">
        <v>17</v>
      </c>
      <c r="G26" s="25">
        <f>SUM(G18:G25)</f>
        <v>2501617</v>
      </c>
      <c r="H26" s="25">
        <f>SUM(H18:H25)</f>
        <v>3485021</v>
      </c>
      <c r="I26" s="25">
        <f>SUM(I18:I25)</f>
        <v>3485021</v>
      </c>
      <c r="J26" s="58"/>
    </row>
    <row r="27" spans="1:10" ht="17.25" customHeight="1" thickBot="1" x14ac:dyDescent="0.25">
      <c r="A27" s="38" t="s">
        <v>45</v>
      </c>
      <c r="B27" s="44" t="s">
        <v>14</v>
      </c>
      <c r="C27" s="9">
        <f>+C17+C26</f>
        <v>147970340</v>
      </c>
      <c r="D27" s="9">
        <f>+D17+D26</f>
        <v>212023045</v>
      </c>
      <c r="E27" s="45">
        <f>+E17+E26</f>
        <v>176212516</v>
      </c>
      <c r="F27" s="44" t="s">
        <v>18</v>
      </c>
      <c r="G27" s="9">
        <f>+G17+G26</f>
        <v>147970340</v>
      </c>
      <c r="H27" s="9">
        <f>+H17+H26</f>
        <v>222193668</v>
      </c>
      <c r="I27" s="9">
        <f>+I17+I26</f>
        <v>140605234</v>
      </c>
      <c r="J27" s="58"/>
    </row>
    <row r="28" spans="1:10" ht="17.25" customHeight="1" thickBot="1" x14ac:dyDescent="0.25">
      <c r="A28" s="38" t="s">
        <v>46</v>
      </c>
      <c r="B28" s="44" t="s">
        <v>57</v>
      </c>
      <c r="C28" s="9">
        <f>IF(C17-G17&lt;0,G17-C17,"-")</f>
        <v>21367671</v>
      </c>
      <c r="D28" s="9">
        <f>IF(D17-H17&lt;0,H17-D17,"-")</f>
        <v>46023919</v>
      </c>
      <c r="E28" s="45" t="str">
        <f>IF(E17-I17&lt;0,I17-E17,"-")</f>
        <v>-</v>
      </c>
      <c r="F28" s="44" t="s">
        <v>58</v>
      </c>
      <c r="G28" s="9" t="str">
        <f>IF(C17-G17&gt;0,C17-G17,"-")</f>
        <v>-</v>
      </c>
      <c r="H28" s="9" t="str">
        <f>IF(D17-H17&gt;0,D17-H17,"-")</f>
        <v>-</v>
      </c>
      <c r="I28" s="9">
        <f>IF(E17-I17&gt;0,E17-I17,"-")</f>
        <v>35450175</v>
      </c>
      <c r="J28" s="58"/>
    </row>
    <row r="29" spans="1:10" ht="17.25" customHeight="1" thickBot="1" x14ac:dyDescent="0.25">
      <c r="A29" s="38" t="s">
        <v>47</v>
      </c>
      <c r="B29" s="44" t="s">
        <v>72</v>
      </c>
      <c r="C29" s="9" t="str">
        <f>IF(C27-G27&lt;0,G27-C27,"-")</f>
        <v>-</v>
      </c>
      <c r="D29" s="9">
        <f>IF(D27-H27&lt;0,H27-D27,"-")</f>
        <v>10170623</v>
      </c>
      <c r="E29" s="45" t="str">
        <f>IF(E27-I27&lt;0,I27-E27,"-")</f>
        <v>-</v>
      </c>
      <c r="F29" s="44" t="s">
        <v>73</v>
      </c>
      <c r="G29" s="9" t="str">
        <f>IF(C27-G27&gt;0,C27-G27,"-")</f>
        <v>-</v>
      </c>
      <c r="H29" s="9" t="str">
        <f>IF(D27-H27&gt;0,D27-H27,"-")</f>
        <v>-</v>
      </c>
      <c r="I29" s="9">
        <f>IF(E27-I27&gt;0,E27-I27,"-")</f>
        <v>35607282</v>
      </c>
      <c r="J29" s="58"/>
    </row>
  </sheetData>
  <mergeCells count="2">
    <mergeCell ref="A3:A4"/>
    <mergeCell ref="J1:J29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4.sz.mell  </vt:lpstr>
      <vt:lpstr>'4.sz.mell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Szentene</cp:lastModifiedBy>
  <cp:lastPrinted>2020-06-15T09:42:57Z</cp:lastPrinted>
  <dcterms:created xsi:type="dcterms:W3CDTF">1999-10-30T10:30:45Z</dcterms:created>
  <dcterms:modified xsi:type="dcterms:W3CDTF">2022-04-26T13:54:36Z</dcterms:modified>
</cp:coreProperties>
</file>