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0.1. Előterjesztések tervezete\N.gulács\2022\2022. május 18\1nr Zárszámadás\"/>
    </mc:Choice>
  </mc:AlternateContent>
  <bookViews>
    <workbookView xWindow="-120" yWindow="-120" windowWidth="29040" windowHeight="15840" tabRatio="727"/>
  </bookViews>
  <sheets>
    <sheet name="2.sz.mell." sheetId="1" r:id="rId1"/>
  </sheets>
  <definedNames>
    <definedName name="_xlnm.Print_Area" localSheetId="0">'2.sz.mell.'!$A$2:$E$154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5" i="1" l="1"/>
  <c r="D115" i="1"/>
  <c r="C115" i="1"/>
  <c r="E99" i="1"/>
  <c r="D99" i="1"/>
  <c r="C99" i="1"/>
  <c r="E94" i="1" l="1"/>
  <c r="D94" i="1"/>
  <c r="C94" i="1"/>
  <c r="E30" i="1"/>
  <c r="E29" i="1" s="1"/>
  <c r="D30" i="1"/>
  <c r="C30" i="1"/>
  <c r="D36" i="1"/>
  <c r="E36" i="1"/>
  <c r="C36" i="1"/>
  <c r="C29" i="1"/>
  <c r="D124" i="1"/>
  <c r="C124" i="1"/>
  <c r="C7" i="1"/>
  <c r="D7" i="1"/>
  <c r="E7" i="1"/>
  <c r="C58" i="1"/>
  <c r="D58" i="1"/>
  <c r="E58" i="1"/>
  <c r="D29" i="1"/>
  <c r="D15" i="1"/>
  <c r="E15" i="1"/>
  <c r="C128" i="1"/>
  <c r="C132" i="1"/>
  <c r="C137" i="1"/>
  <c r="C142" i="1"/>
  <c r="D128" i="1"/>
  <c r="D132" i="1"/>
  <c r="D137" i="1"/>
  <c r="D142" i="1"/>
  <c r="D110" i="1"/>
  <c r="E110" i="1"/>
  <c r="E124" i="1"/>
  <c r="E128" i="1"/>
  <c r="E132" i="1"/>
  <c r="E137" i="1"/>
  <c r="E142" i="1"/>
  <c r="C110" i="1"/>
  <c r="D22" i="1"/>
  <c r="E22" i="1"/>
  <c r="D47" i="1"/>
  <c r="E47" i="1"/>
  <c r="D53" i="1"/>
  <c r="E53" i="1"/>
  <c r="D64" i="1"/>
  <c r="E64" i="1"/>
  <c r="D68" i="1"/>
  <c r="E68" i="1"/>
  <c r="D73" i="1"/>
  <c r="E73" i="1"/>
  <c r="D76" i="1"/>
  <c r="E76" i="1"/>
  <c r="D80" i="1"/>
  <c r="E80" i="1"/>
  <c r="C80" i="1"/>
  <c r="C76" i="1"/>
  <c r="C73" i="1"/>
  <c r="C68" i="1"/>
  <c r="C64" i="1"/>
  <c r="C53" i="1"/>
  <c r="C47" i="1"/>
  <c r="C22" i="1"/>
  <c r="C15" i="1"/>
  <c r="D147" i="1" l="1"/>
  <c r="C147" i="1"/>
  <c r="C127" i="1"/>
  <c r="C148" i="1" s="1"/>
  <c r="E147" i="1"/>
  <c r="E127" i="1"/>
  <c r="D127" i="1"/>
  <c r="D148" i="1" s="1"/>
  <c r="E86" i="1"/>
  <c r="E153" i="1" s="1"/>
  <c r="D86" i="1"/>
  <c r="D153" i="1" s="1"/>
  <c r="C86" i="1"/>
  <c r="C153" i="1" s="1"/>
  <c r="C63" i="1"/>
  <c r="E63" i="1"/>
  <c r="D63" i="1"/>
  <c r="E87" i="1" l="1"/>
  <c r="E148" i="1"/>
  <c r="C152" i="1"/>
  <c r="D152" i="1"/>
  <c r="C87" i="1"/>
  <c r="E152" i="1"/>
  <c r="D87" i="1"/>
</calcChain>
</file>

<file path=xl/sharedStrings.xml><?xml version="1.0" encoding="utf-8"?>
<sst xmlns="http://schemas.openxmlformats.org/spreadsheetml/2006/main" count="305" uniqueCount="255">
  <si>
    <t>Adóssághoz nem kapcsolódó származékos ügyletek bevételei</t>
  </si>
  <si>
    <t xml:space="preserve">    16.</t>
  </si>
  <si>
    <t>FINANSZÍROZÁSI BEVÉTELEK ÖSSZESEN: (10. + … +15.)</t>
  </si>
  <si>
    <t xml:space="preserve">    17.</t>
  </si>
  <si>
    <t>KÖLTSÉGVETÉSI ÉS FINANSZÍROZÁSI BEVÉTELEK ÖSSZESEN: (9+16)</t>
  </si>
  <si>
    <t>A</t>
  </si>
  <si>
    <t>B</t>
  </si>
  <si>
    <t>C</t>
  </si>
  <si>
    <t>D</t>
  </si>
  <si>
    <t>E</t>
  </si>
  <si>
    <t xml:space="preserve">   Rövid lejáratú  hitelek, kölcsönök felvétele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</si>
  <si>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</si>
  <si>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 xml:space="preserve"> - az 1.5-ből: - Elvonások és befizetések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</si>
  <si>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</si>
  <si>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</si>
  <si>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</si>
  <si>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 xml:space="preserve">   - Egyéb működési célú támogatások ÁH-n belülre</t>
  </si>
  <si>
    <t xml:space="preserve">   - Garancia és kezességvállalásból kifizetés ÁH-n kívülre</t>
  </si>
  <si>
    <t xml:space="preserve">   - Visszatérítendő támogatások, kölcsönök nyújtása ÁH-n kívülre</t>
  </si>
  <si>
    <t xml:space="preserve">   - Árkiegészítések, ártámogatások</t>
  </si>
  <si>
    <t>1.14.</t>
  </si>
  <si>
    <t xml:space="preserve">   - Kamattámogatások</t>
  </si>
  <si>
    <t>1.15.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</si>
  <si>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</si>
  <si>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</si>
  <si>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2.1.-ből EU-s forrásból megvalósuló beruházás</t>
  </si>
  <si>
    <t>2.3.-ból EU-s forrásból megvalósuló felújítás</t>
  </si>
  <si>
    <t>2.5.-ből        - Garancia- és kezességvállalásból kifizetés ÁH-n belülre</t>
  </si>
  <si>
    <t xml:space="preserve">   - Visszatérítendő támogatások, kölcsönök nyújtása ÁH-n belülre</t>
  </si>
  <si>
    <t xml:space="preserve">   - Egyéb felhalmozási célú támogatások ÁH-n belülre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</si>
  <si>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</si>
  <si>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</si>
  <si>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</si>
  <si>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</si>
  <si>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</si>
  <si>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</si>
  <si>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Tartalékok (3.1.+3.2.)</t>
  </si>
  <si>
    <t>KÖLTSÉGVETÉSI KIADÁSOK ÖSSZESEN (1+2+3)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</si>
  <si>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</si>
  <si>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</si>
  <si>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</si>
  <si>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</si>
  <si>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(6.1. + … + 6.4.)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</si>
  <si>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</si>
  <si>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</si>
  <si>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</si>
  <si>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</si>
  <si>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Belföldi finanszírozás kiadásai (7.1. + … + 7.4.)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</si>
  <si>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</si>
  <si>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</si>
  <si>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</si>
  <si>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</si>
  <si>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Külföldi finanszírozás kiadásai (6.1. + … + 6.4.)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</si>
  <si>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</si>
  <si>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</si>
  <si>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</si>
  <si>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</si>
  <si>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FINANSZÍROZÁSI KIADÁSOK ÖSSZESEN: (5.+…+8.)</t>
  </si>
  <si>
    <t>KIADÁSOK ÖSSZESEN: (4+9)</t>
  </si>
  <si>
    <t>KÖLTSÉGVETÉSI, FINANSZÍROZÁSI BEVÉTELEK ÉS KIADÁSOK EGYENLEGE</t>
  </si>
  <si>
    <t>Költségvetési hiány, többlet ( költségvetési bevételek 9. sor - költségvetési kiadások 4. sor) (+/-)</t>
  </si>
  <si>
    <t>Finanszírozási bevételek, kiadások egyenlege (finanszírozási bevételek 16. sor - finanszírozási kiadások 9. sor) (+/-)</t>
  </si>
  <si>
    <t>B E V É T E L E K</t>
  </si>
  <si>
    <t>Bevételi jogcím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</si>
  <si>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</si>
  <si>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</si>
  <si>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</si>
  <si>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</si>
  <si>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</si>
  <si>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</si>
  <si>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</si>
  <si>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</si>
  <si>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</si>
  <si>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</si>
  <si>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K I A D Á S O K</t>
  </si>
  <si>
    <t>Személyi  juttatások</t>
  </si>
  <si>
    <t>Általános tartalék</t>
  </si>
  <si>
    <t>Céltartalék</t>
  </si>
  <si>
    <t>Sor-
szám</t>
  </si>
  <si>
    <t>3.1.</t>
  </si>
  <si>
    <t>3.2.</t>
  </si>
  <si>
    <t>3.3.</t>
  </si>
  <si>
    <t>3.4.</t>
  </si>
  <si>
    <t>5.1.</t>
  </si>
  <si>
    <t>5.2.</t>
  </si>
  <si>
    <t>5.3.</t>
  </si>
  <si>
    <t>6.1.</t>
  </si>
  <si>
    <t>6.2.</t>
  </si>
  <si>
    <t>7.1.</t>
  </si>
  <si>
    <t>7.2.</t>
  </si>
  <si>
    <t>1.1.</t>
  </si>
  <si>
    <t>1.2.</t>
  </si>
  <si>
    <t>1.3.</t>
  </si>
  <si>
    <t>1.4.</t>
  </si>
  <si>
    <t>1.6.</t>
  </si>
  <si>
    <t>1.7.</t>
  </si>
  <si>
    <t>2.1.</t>
  </si>
  <si>
    <t>2.2.</t>
  </si>
  <si>
    <t>2.3.</t>
  </si>
  <si>
    <t>2.4.</t>
  </si>
  <si>
    <t>2.5.</t>
  </si>
  <si>
    <t>1.5</t>
  </si>
  <si>
    <t>1.8.</t>
  </si>
  <si>
    <t>1.9.</t>
  </si>
  <si>
    <t>1.10.</t>
  </si>
  <si>
    <t>1.11.</t>
  </si>
  <si>
    <t>2.6.</t>
  </si>
  <si>
    <t>1.12.</t>
  </si>
  <si>
    <t>2.7.</t>
  </si>
  <si>
    <t>Dologi  kiadások</t>
  </si>
  <si>
    <t>1.5.</t>
  </si>
  <si>
    <t>11.1.</t>
  </si>
  <si>
    <t>11.2.</t>
  </si>
  <si>
    <t>1. sz. táblázat</t>
  </si>
  <si>
    <t>2. sz. táblázat</t>
  </si>
  <si>
    <t>3. sz. táblázat</t>
  </si>
  <si>
    <t>3.5.</t>
  </si>
  <si>
    <t>3.6.</t>
  </si>
  <si>
    <t xml:space="preserve">4. </t>
  </si>
  <si>
    <t>5.4.</t>
  </si>
  <si>
    <t>5.5.</t>
  </si>
  <si>
    <t>5.6.</t>
  </si>
  <si>
    <t>5.7.</t>
  </si>
  <si>
    <t>5.8.</t>
  </si>
  <si>
    <t xml:space="preserve">7. </t>
  </si>
  <si>
    <t>8.1.</t>
  </si>
  <si>
    <t>8.2.</t>
  </si>
  <si>
    <t>Munkaadókat terhelő járulékok és szociális hozzájárulási adó</t>
  </si>
  <si>
    <t>Ellátottak pénzbeli juttatásai</t>
  </si>
  <si>
    <t>Egyéb működési célú kiadások</t>
  </si>
  <si>
    <t>1.13.</t>
  </si>
  <si>
    <t>Felújítások</t>
  </si>
  <si>
    <t>2.8.</t>
  </si>
  <si>
    <t>2.9.</t>
  </si>
  <si>
    <t>2.10.</t>
  </si>
  <si>
    <t>Beruházások</t>
  </si>
  <si>
    <t>8.3.</t>
  </si>
  <si>
    <t>Egyéb felhalmozási kiadások</t>
  </si>
  <si>
    <t>Kiadási jogcím</t>
  </si>
  <si>
    <t>Eredeti előirányzat</t>
  </si>
  <si>
    <t>Módosított előirányzat</t>
  </si>
  <si>
    <t>Teljesítés</t>
  </si>
  <si>
    <t>Önkormányzat működési támogatásai (1.1.+…+.1.6.)</t>
  </si>
  <si>
    <t>Helyi önkormányzatok működésének általános támogatása</t>
  </si>
  <si>
    <t>Működési célú támogatások államháztartáson belülről (2.1.+…+.2.5.)</t>
  </si>
  <si>
    <t>Elvonások és befizetések bevételei</t>
  </si>
  <si>
    <t>2.5.-ből EU-s támogatás</t>
  </si>
  <si>
    <t>Felhalmozási célú támogatások államháztartáson belülről (3.1.+…+3.5.)</t>
  </si>
  <si>
    <t>Felhalmozási célú önkormányzati támogatások</t>
  </si>
  <si>
    <t>Felhalmozási célú garancia- és kezességvállalásból megtérülések</t>
  </si>
  <si>
    <t>Felhalmozási célú visszatérítendő támogatások, kölcsönök visszatérülése</t>
  </si>
  <si>
    <t>Felhalmozási célú visszatérítendő támogatások, kölcsönök igénybevétele</t>
  </si>
  <si>
    <t>Egyéb felhalmozási célú támogatások bevételei</t>
  </si>
  <si>
    <t>3.5.-ből EU-s támogatás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</si>
  <si>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</si>
  <si>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</si>
  <si>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</si>
  <si>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</si>
  <si>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</si>
  <si>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</si>
  <si>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</si>
  <si>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</si>
  <si>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</si>
  <si>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</si>
  <si>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</si>
  <si>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</si>
  <si>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</si>
  <si>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Működési bevételek (5.1.+…+ 5.10.)</t>
  </si>
  <si>
    <t>Készletértékesítés ellenértéke</t>
  </si>
  <si>
    <t>Szolgáltatások ellenértéke</t>
  </si>
  <si>
    <t>Közvetített szolgáltatások értéke</t>
  </si>
  <si>
    <t>Tulajdonosi bevételek</t>
  </si>
  <si>
    <t>Ellátási díjak</t>
  </si>
  <si>
    <t xml:space="preserve">Kiszámlázott általános forgalmi adó </t>
  </si>
  <si>
    <t>Általános forgalmi adó visszatérítése</t>
  </si>
  <si>
    <t>Kamatbevételek</t>
  </si>
  <si>
    <t>5.9.</t>
  </si>
  <si>
    <t>Egyéb pénzügyi műveletek bevételei</t>
  </si>
  <si>
    <t>5.10.</t>
  </si>
  <si>
    <t>Egyéb működési bevételek</t>
  </si>
  <si>
    <t>Felhalmozási bevételek (6.1.+…+6.5.)</t>
  </si>
  <si>
    <t>Immateriális javak értékesítése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</si>
  <si>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</si>
  <si>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</si>
  <si>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</si>
  <si>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</si>
  <si>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</si>
  <si>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</si>
  <si>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</si>
  <si>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>Működési célú átvett pénzeszközök (7.1. + … + 7.3.)</t>
  </si>
  <si>
    <t>Működési célú garancia- és kezességvállalásból megtérülések ÁH-n kívülről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</si>
  <si>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</si>
  <si>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</si>
  <si>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</si>
  <si>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</si>
  <si>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</si>
  <si>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Felhalmozási célú átvett pénzeszközök (8.1.+8.2.+8.3.)</t>
  </si>
  <si>
    <t>Felhalm. célú garancia- és kezességvállalásból megtérülések ÁH-n kívülről</t>
  </si>
  <si>
    <t>Felhalm. célú visszatérítendő támogatások, kölcsönök visszatér. ÁH-n kívülről</t>
  </si>
  <si>
    <t>Egyéb felhalmozási célú átvett pénzeszköz</t>
  </si>
  <si>
    <t>8.4.</t>
  </si>
  <si>
    <t>8.3.-ból EU-s támogatás (közvetlen)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</si>
  <si>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</si>
  <si>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</si>
  <si>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</si>
  <si>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</si>
  <si>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</si>
  <si>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</si>
  <si>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</si>
  <si>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</si>
  <si>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11.</t>
  </si>
  <si>
    <t>Belföldi értékpapírok bevételei (11.1. +…+ 11.4.)</t>
  </si>
  <si>
    <t>Forgatási célú belföldi értékpapírok beváltása,  értékesítése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</si>
  <si>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</si>
  <si>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</si>
  <si>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</si>
  <si>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</si>
  <si>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</si>
  <si>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</si>
  <si>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</si>
  <si>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</si>
  <si>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</si>
  <si>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</si>
  <si>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</si>
  <si>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</si>
  <si>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</si>
  <si>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</si>
  <si>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</si>
  <si>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</si>
  <si>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</si>
  <si>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</si>
  <si>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</si>
  <si>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</si>
  <si>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</si>
  <si>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</si>
  <si>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</si>
  <si>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</si>
  <si>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</si>
  <si>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</si>
  <si>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</si>
  <si>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</si>
  <si>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</si>
  <si>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</si>
  <si>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Elszámolásból származó bevételek</t>
  </si>
  <si>
    <t>Forintban</t>
  </si>
  <si>
    <t>Települési önkormányzatok egyes köznevelési feladatainak támogatása</t>
  </si>
  <si>
    <t>Települési önkormányzatok szociális és gyermekjóléti feladatainak támogatása</t>
  </si>
  <si>
    <t>Települési önkormányzatok kulturális feladatainak támogatása</t>
  </si>
  <si>
    <t>Működési célú költségvetési támogatások és kiegészítő támogatások</t>
  </si>
  <si>
    <t>Működési célú garancia- és kezességvállalásból megtérülések államháztartáson belülről</t>
  </si>
  <si>
    <t>Működési célú visszatérítendő támogatások, kölcsönök visszatérülése államháztartáson belülről</t>
  </si>
  <si>
    <t>Működési célú visszatérítendő támogatások, kölcsönök igénybevétele államháztartáson belülről</t>
  </si>
  <si>
    <t>Egyéb működési célú támogatások bevételei államháztartáson belülről</t>
  </si>
  <si>
    <t>Tellepülési önkormányzatok gyermekétkeztetési feladatainak támogatása</t>
  </si>
  <si>
    <t>2. melléklet a    /2022. (V.  . 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</si>
</sst>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F_t_-;\-* #,##0.00\ _F_t_-;_-* &quot;-&quot;??\ _F_t_-;_-@_-"/>
    <numFmt numFmtId="164" formatCode="#,###"/>
  </numFmts>
  <fonts count="25" x14ac:knownFonts="1">
    <font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sz val="10"/>
      <name val="Times New Roman CE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MS Sans Serif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1" fillId="0" borderId="0"/>
    <xf numFmtId="0" fontId="24" fillId="0" borderId="0"/>
    <xf numFmtId="0" fontId="23" fillId="0" borderId="0"/>
    <xf numFmtId="0" fontId="4" fillId="0" borderId="0"/>
  </cellStyleXfs>
  <cellXfs count="118">
    <xf numFmtId="0" fontId="0" fillId="0" borderId="0" xfId="0"/>
    <xf numFmtId="164" fontId="19" fillId="0" borderId="9" xfId="10" applyNumberFormat="1" applyFont="1" applyFill="1" applyBorder="1" applyAlignment="1" applyProtection="1">
      <alignment vertical="center"/>
    </xf>
    <xf numFmtId="164" fontId="19" fillId="0" borderId="9" xfId="10" applyNumberFormat="1" applyFont="1" applyFill="1" applyBorder="1" applyAlignment="1" applyProtection="1"/>
    <xf numFmtId="0" fontId="3" fillId="0" borderId="10" xfId="10" applyFont="1" applyFill="1" applyBorder="1" applyAlignment="1" applyProtection="1">
      <alignment horizontal="center" vertical="center" wrapText="1"/>
    </xf>
    <xf numFmtId="0" fontId="3" fillId="0" borderId="11" xfId="10" applyFont="1" applyFill="1" applyBorder="1" applyAlignment="1" applyProtection="1">
      <alignment horizontal="center" vertical="center" wrapText="1"/>
    </xf>
    <xf numFmtId="164" fontId="15" fillId="0" borderId="6" xfId="0" applyNumberFormat="1" applyFont="1" applyBorder="1" applyAlignment="1" applyProtection="1">
      <alignment horizontal="right" vertical="center" wrapText="1" indent="1"/>
    </xf>
    <xf numFmtId="0" fontId="13" fillId="0" borderId="0" xfId="0" applyFont="1" applyBorder="1" applyAlignment="1" applyProtection="1">
      <alignment horizontal="left" vertical="center" wrapText="1" indent="1"/>
    </xf>
    <xf numFmtId="164" fontId="18" fillId="0" borderId="0" xfId="10" applyNumberFormat="1" applyFont="1" applyFill="1" applyBorder="1" applyAlignment="1" applyProtection="1">
      <alignment horizontal="right" vertical="center" wrapText="1" indent="1"/>
    </xf>
    <xf numFmtId="0" fontId="15" fillId="0" borderId="6" xfId="0" applyFont="1" applyBorder="1" applyAlignment="1" applyProtection="1">
      <alignment vertical="center" wrapText="1"/>
    </xf>
    <xf numFmtId="0" fontId="14" fillId="0" borderId="2" xfId="0" applyFont="1" applyBorder="1" applyAlignment="1" applyProtection="1">
      <alignment vertical="center" wrapText="1"/>
    </xf>
    <xf numFmtId="0" fontId="15" fillId="0" borderId="19" xfId="0" applyFont="1" applyBorder="1" applyAlignment="1" applyProtection="1">
      <alignment vertical="center" wrapText="1"/>
    </xf>
    <xf numFmtId="164" fontId="13" fillId="0" borderId="6" xfId="0" quotePrefix="1" applyNumberFormat="1" applyFont="1" applyBorder="1" applyAlignment="1" applyProtection="1">
      <alignment horizontal="right" vertical="center" wrapText="1" indent="1"/>
    </xf>
    <xf numFmtId="164" fontId="13" fillId="0" borderId="14" xfId="0" quotePrefix="1" applyNumberFormat="1" applyFont="1" applyBorder="1" applyAlignment="1" applyProtection="1">
      <alignment horizontal="right" vertical="center" wrapText="1" indent="1"/>
    </xf>
    <xf numFmtId="164" fontId="15" fillId="0" borderId="14" xfId="0" applyNumberFormat="1" applyFont="1" applyBorder="1" applyAlignment="1" applyProtection="1">
      <alignment horizontal="right" vertical="center" wrapText="1" indent="1"/>
    </xf>
    <xf numFmtId="164" fontId="9" fillId="0" borderId="21" xfId="10" applyNumberFormat="1" applyFont="1" applyFill="1" applyBorder="1" applyAlignment="1" applyProtection="1">
      <alignment horizontal="right" vertical="center" wrapText="1" indent="1"/>
    </xf>
    <xf numFmtId="0" fontId="10" fillId="0" borderId="22" xfId="10" applyFont="1" applyFill="1" applyBorder="1" applyAlignment="1" applyProtection="1">
      <alignment horizontal="left" vertical="center" wrapText="1" indent="1"/>
    </xf>
    <xf numFmtId="0" fontId="10" fillId="0" borderId="1" xfId="10" applyFont="1" applyFill="1" applyBorder="1" applyAlignment="1" applyProtection="1">
      <alignment horizontal="left" vertical="center" wrapText="1" indent="1"/>
    </xf>
    <xf numFmtId="0" fontId="10" fillId="0" borderId="13" xfId="10" applyFont="1" applyFill="1" applyBorder="1" applyAlignment="1" applyProtection="1">
      <alignment horizontal="left" vertical="center" wrapText="1" indent="1"/>
    </xf>
    <xf numFmtId="0" fontId="10" fillId="0" borderId="12" xfId="10" applyFont="1" applyFill="1" applyBorder="1" applyAlignment="1" applyProtection="1">
      <alignment horizontal="left" vertical="center" wrapText="1" indent="1"/>
    </xf>
    <xf numFmtId="0" fontId="10" fillId="0" borderId="23" xfId="10" applyFont="1" applyFill="1" applyBorder="1" applyAlignment="1" applyProtection="1">
      <alignment horizontal="left" vertical="center" wrapText="1" indent="1"/>
    </xf>
    <xf numFmtId="0" fontId="10" fillId="0" borderId="2" xfId="10" applyFont="1" applyFill="1" applyBorder="1" applyAlignment="1" applyProtection="1">
      <alignment horizontal="left" vertical="center" wrapText="1" indent="1"/>
    </xf>
    <xf numFmtId="49" fontId="10" fillId="0" borderId="4" xfId="10" applyNumberFormat="1" applyFont="1" applyFill="1" applyBorder="1" applyAlignment="1" applyProtection="1">
      <alignment horizontal="left" vertical="center" wrapText="1" indent="1"/>
    </xf>
    <xf numFmtId="49" fontId="10" fillId="0" borderId="3" xfId="10" applyNumberFormat="1" applyFont="1" applyFill="1" applyBorder="1" applyAlignment="1" applyProtection="1">
      <alignment horizontal="left" vertical="center" wrapText="1" indent="1"/>
    </xf>
    <xf numFmtId="49" fontId="10" fillId="0" borderId="24" xfId="10" applyNumberFormat="1" applyFont="1" applyFill="1" applyBorder="1" applyAlignment="1" applyProtection="1">
      <alignment horizontal="left" vertical="center" wrapText="1" indent="1"/>
    </xf>
    <xf numFmtId="49" fontId="10" fillId="0" borderId="5" xfId="10" applyNumberFormat="1" applyFont="1" applyFill="1" applyBorder="1" applyAlignment="1" applyProtection="1">
      <alignment horizontal="left" vertical="center" wrapText="1" indent="1"/>
    </xf>
    <xf numFmtId="49" fontId="10" fillId="0" borderId="25" xfId="10" applyNumberFormat="1" applyFont="1" applyFill="1" applyBorder="1" applyAlignment="1" applyProtection="1">
      <alignment horizontal="left" vertical="center" wrapText="1" indent="1"/>
    </xf>
    <xf numFmtId="49" fontId="10" fillId="0" borderId="26" xfId="10" applyNumberFormat="1" applyFont="1" applyFill="1" applyBorder="1" applyAlignment="1" applyProtection="1">
      <alignment horizontal="left" vertical="center" wrapText="1" indent="1"/>
    </xf>
    <xf numFmtId="0" fontId="10" fillId="0" borderId="0" xfId="10" applyFont="1" applyFill="1" applyBorder="1" applyAlignment="1" applyProtection="1">
      <alignment horizontal="left" vertical="center" wrapText="1" indent="1"/>
    </xf>
    <xf numFmtId="0" fontId="9" fillId="0" borderId="8" xfId="10" applyFont="1" applyFill="1" applyBorder="1" applyAlignment="1" applyProtection="1">
      <alignment horizontal="left" vertical="center" wrapText="1" indent="1"/>
    </xf>
    <xf numFmtId="0" fontId="9" fillId="0" borderId="6" xfId="10" applyFont="1" applyFill="1" applyBorder="1" applyAlignment="1" applyProtection="1">
      <alignment horizontal="left" vertical="center" wrapText="1" indent="1"/>
    </xf>
    <xf numFmtId="0" fontId="9" fillId="0" borderId="16" xfId="10" applyFont="1" applyFill="1" applyBorder="1" applyAlignment="1" applyProtection="1">
      <alignment horizontal="left" vertical="center" wrapText="1" indent="1"/>
    </xf>
    <xf numFmtId="0" fontId="9" fillId="0" borderId="6" xfId="10" applyFont="1" applyFill="1" applyBorder="1" applyAlignment="1" applyProtection="1">
      <alignment vertical="center" wrapText="1"/>
    </xf>
    <xf numFmtId="0" fontId="9" fillId="0" borderId="17" xfId="10" applyFont="1" applyFill="1" applyBorder="1" applyAlignment="1" applyProtection="1">
      <alignment vertical="center" wrapText="1"/>
    </xf>
    <xf numFmtId="0" fontId="9" fillId="0" borderId="8" xfId="10" applyFont="1" applyFill="1" applyBorder="1" applyAlignment="1" applyProtection="1">
      <alignment horizontal="center" vertical="center" wrapText="1"/>
    </xf>
    <xf numFmtId="0" fontId="9" fillId="0" borderId="6" xfId="10" applyFont="1" applyFill="1" applyBorder="1" applyAlignment="1" applyProtection="1">
      <alignment horizontal="center" vertical="center" wrapText="1"/>
    </xf>
    <xf numFmtId="0" fontId="9" fillId="0" borderId="7" xfId="10" applyFont="1" applyFill="1" applyBorder="1" applyAlignment="1" applyProtection="1">
      <alignment horizontal="center" vertical="center" wrapText="1"/>
    </xf>
    <xf numFmtId="0" fontId="16" fillId="0" borderId="6" xfId="10" applyFont="1" applyFill="1" applyBorder="1" applyAlignment="1" applyProtection="1">
      <alignment horizontal="left" vertical="center" wrapText="1" indent="1"/>
    </xf>
    <xf numFmtId="0" fontId="1" fillId="0" borderId="9" xfId="0" applyFont="1" applyFill="1" applyBorder="1" applyAlignment="1" applyProtection="1">
      <alignment horizontal="right"/>
    </xf>
    <xf numFmtId="164" fontId="19" fillId="0" borderId="9" xfId="10" applyNumberFormat="1" applyFont="1" applyFill="1" applyBorder="1" applyAlignment="1" applyProtection="1">
      <alignment horizontal="left" vertical="center"/>
    </xf>
    <xf numFmtId="0" fontId="10" fillId="0" borderId="1" xfId="10" applyFont="1" applyFill="1" applyBorder="1" applyAlignment="1" applyProtection="1">
      <alignment horizontal="left" indent="6"/>
    </xf>
    <xf numFmtId="0" fontId="10" fillId="0" borderId="1" xfId="10" applyFont="1" applyFill="1" applyBorder="1" applyAlignment="1" applyProtection="1">
      <alignment horizontal="left" vertical="center" wrapText="1" indent="6"/>
    </xf>
    <xf numFmtId="0" fontId="10" fillId="0" borderId="2" xfId="10" applyFont="1" applyFill="1" applyBorder="1" applyAlignment="1" applyProtection="1">
      <alignment horizontal="left" vertical="center" wrapText="1" indent="6"/>
    </xf>
    <xf numFmtId="0" fontId="10" fillId="0" borderId="10" xfId="10" applyFont="1" applyFill="1" applyBorder="1" applyAlignment="1" applyProtection="1">
      <alignment horizontal="left" vertical="center" wrapText="1" indent="6"/>
    </xf>
    <xf numFmtId="164" fontId="9" fillId="0" borderId="14" xfId="10" applyNumberFormat="1" applyFont="1" applyFill="1" applyBorder="1" applyAlignment="1" applyProtection="1">
      <alignment horizontal="right" vertical="center" wrapText="1" indent="1"/>
    </xf>
    <xf numFmtId="164" fontId="10" fillId="0" borderId="15" xfId="1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7" xfId="1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8" xfId="1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15" xfId="1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28" xfId="1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27" xfId="10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</xf>
    <xf numFmtId="0" fontId="14" fillId="0" borderId="1" xfId="0" applyFont="1" applyBorder="1" applyAlignment="1" applyProtection="1">
      <alignment horizontal="left" vertical="center" wrapText="1" indent="1"/>
    </xf>
    <xf numFmtId="0" fontId="14" fillId="0" borderId="2" xfId="0" applyFont="1" applyBorder="1" applyAlignment="1" applyProtection="1">
      <alignment horizontal="left" vertical="center" wrapText="1" indent="1"/>
    </xf>
    <xf numFmtId="0" fontId="15" fillId="0" borderId="29" xfId="0" applyFont="1" applyBorder="1" applyAlignment="1" applyProtection="1">
      <alignment horizontal="left" vertical="center" wrapText="1" indent="1"/>
    </xf>
    <xf numFmtId="164" fontId="9" fillId="0" borderId="7" xfId="10" applyNumberFormat="1" applyFont="1" applyFill="1" applyBorder="1" applyAlignment="1" applyProtection="1">
      <alignment horizontal="right" vertical="center" wrapText="1" indent="1"/>
    </xf>
    <xf numFmtId="0" fontId="1" fillId="0" borderId="9" xfId="0" applyFont="1" applyFill="1" applyBorder="1" applyAlignment="1" applyProtection="1">
      <alignment horizontal="right" vertical="center"/>
    </xf>
    <xf numFmtId="0" fontId="13" fillId="0" borderId="19" xfId="0" applyFont="1" applyBorder="1" applyAlignment="1" applyProtection="1">
      <alignment horizontal="left" vertical="center" wrapText="1" indent="1"/>
    </xf>
    <xf numFmtId="0" fontId="4" fillId="0" borderId="0" xfId="10" applyFont="1" applyFill="1" applyProtection="1"/>
    <xf numFmtId="0" fontId="4" fillId="0" borderId="0" xfId="10" applyFont="1" applyFill="1" applyAlignment="1" applyProtection="1">
      <alignment horizontal="right" vertical="center" indent="1"/>
    </xf>
    <xf numFmtId="164" fontId="9" fillId="0" borderId="17" xfId="10" applyNumberFormat="1" applyFont="1" applyFill="1" applyBorder="1" applyAlignment="1" applyProtection="1">
      <alignment horizontal="right" vertical="center" wrapText="1" indent="1"/>
    </xf>
    <xf numFmtId="164" fontId="9" fillId="0" borderId="6" xfId="10" applyNumberFormat="1" applyFont="1" applyFill="1" applyBorder="1" applyAlignment="1" applyProtection="1">
      <alignment horizontal="right" vertical="center" wrapText="1" indent="1"/>
    </xf>
    <xf numFmtId="164" fontId="10" fillId="0" borderId="1" xfId="1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3" xfId="1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" xfId="1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1" xfId="1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2" xfId="10" applyNumberFormat="1" applyFont="1" applyFill="1" applyBorder="1" applyAlignment="1" applyProtection="1">
      <alignment horizontal="right" vertical="center" wrapText="1" indent="1"/>
      <protection locked="0"/>
    </xf>
    <xf numFmtId="164" fontId="16" fillId="0" borderId="6" xfId="10" applyNumberFormat="1" applyFont="1" applyFill="1" applyBorder="1" applyAlignment="1" applyProtection="1">
      <alignment horizontal="right" vertical="center" wrapText="1" indent="1"/>
    </xf>
    <xf numFmtId="0" fontId="10" fillId="0" borderId="13" xfId="10" applyFont="1" applyFill="1" applyBorder="1" applyAlignment="1" applyProtection="1">
      <alignment horizontal="left" vertical="center" wrapText="1" indent="6"/>
    </xf>
    <xf numFmtId="0" fontId="4" fillId="0" borderId="0" xfId="10" applyFill="1" applyProtection="1"/>
    <xf numFmtId="0" fontId="10" fillId="0" borderId="0" xfId="10" applyFont="1" applyFill="1" applyProtection="1"/>
    <xf numFmtId="0" fontId="7" fillId="0" borderId="0" xfId="10" applyFont="1" applyFill="1" applyProtection="1"/>
    <xf numFmtId="0" fontId="14" fillId="0" borderId="13" xfId="0" applyFont="1" applyBorder="1" applyAlignment="1" applyProtection="1">
      <alignment horizontal="left" wrapText="1" indent="1"/>
    </xf>
    <xf numFmtId="0" fontId="14" fillId="0" borderId="1" xfId="0" applyFont="1" applyBorder="1" applyAlignment="1" applyProtection="1">
      <alignment horizontal="left" wrapText="1" indent="1"/>
    </xf>
    <xf numFmtId="0" fontId="14" fillId="0" borderId="2" xfId="0" applyFont="1" applyBorder="1" applyAlignment="1" applyProtection="1">
      <alignment horizontal="left" wrapText="1" indent="1"/>
    </xf>
    <xf numFmtId="0" fontId="14" fillId="0" borderId="24" xfId="0" applyFont="1" applyBorder="1" applyAlignment="1" applyProtection="1">
      <alignment wrapText="1"/>
    </xf>
    <xf numFmtId="0" fontId="14" fillId="0" borderId="3" xfId="0" applyFont="1" applyBorder="1" applyAlignment="1" applyProtection="1">
      <alignment wrapText="1"/>
    </xf>
    <xf numFmtId="0" fontId="4" fillId="0" borderId="0" xfId="10" applyFill="1" applyAlignment="1" applyProtection="1"/>
    <xf numFmtId="0" fontId="12" fillId="0" borderId="0" xfId="10" applyFont="1" applyFill="1" applyProtection="1"/>
    <xf numFmtId="0" fontId="11" fillId="0" borderId="0" xfId="10" applyFont="1" applyFill="1" applyProtection="1"/>
    <xf numFmtId="164" fontId="16" fillId="0" borderId="14" xfId="10" applyNumberFormat="1" applyFont="1" applyFill="1" applyBorder="1" applyAlignment="1" applyProtection="1">
      <alignment horizontal="right" vertical="center" wrapText="1" indent="1"/>
    </xf>
    <xf numFmtId="0" fontId="9" fillId="0" borderId="14" xfId="10" applyFont="1" applyFill="1" applyBorder="1" applyAlignment="1" applyProtection="1">
      <alignment horizontal="center" vertical="center" wrapText="1"/>
    </xf>
    <xf numFmtId="164" fontId="17" fillId="0" borderId="13" xfId="10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8" xfId="0" applyFont="1" applyBorder="1" applyAlignment="1" applyProtection="1">
      <alignment vertical="center" wrapText="1"/>
    </xf>
    <xf numFmtId="0" fontId="14" fillId="0" borderId="5" xfId="0" applyFont="1" applyBorder="1" applyAlignment="1" applyProtection="1">
      <alignment vertical="center" wrapText="1"/>
    </xf>
    <xf numFmtId="0" fontId="15" fillId="0" borderId="29" xfId="0" applyFont="1" applyBorder="1" applyAlignment="1" applyProtection="1">
      <alignment vertical="center" wrapText="1"/>
    </xf>
    <xf numFmtId="164" fontId="9" fillId="0" borderId="6" xfId="1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4" xfId="1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0" xfId="10" applyFill="1" applyAlignment="1" applyProtection="1">
      <alignment horizontal="left" vertical="center" indent="1"/>
    </xf>
    <xf numFmtId="0" fontId="14" fillId="0" borderId="13" xfId="0" applyFont="1" applyBorder="1" applyAlignment="1">
      <alignment horizontal="left" wrapText="1" indent="1"/>
    </xf>
    <xf numFmtId="0" fontId="14" fillId="0" borderId="1" xfId="0" applyFont="1" applyBorder="1" applyAlignment="1">
      <alignment horizontal="left" wrapText="1" indent="1"/>
    </xf>
    <xf numFmtId="0" fontId="14" fillId="0" borderId="2" xfId="0" applyFont="1" applyBorder="1" applyAlignment="1">
      <alignment horizontal="left" wrapText="1" indent="1"/>
    </xf>
    <xf numFmtId="164" fontId="10" fillId="0" borderId="13" xfId="10" applyNumberFormat="1" applyFont="1" applyBorder="1" applyAlignment="1" applyProtection="1">
      <alignment horizontal="right" vertical="center" wrapText="1" indent="1"/>
      <protection locked="0"/>
    </xf>
    <xf numFmtId="164" fontId="10" fillId="0" borderId="27" xfId="10" applyNumberFormat="1" applyFont="1" applyBorder="1" applyAlignment="1" applyProtection="1">
      <alignment horizontal="right" vertical="center" wrapText="1" indent="1"/>
      <protection locked="0"/>
    </xf>
    <xf numFmtId="164" fontId="10" fillId="0" borderId="1" xfId="10" applyNumberFormat="1" applyFont="1" applyBorder="1" applyAlignment="1" applyProtection="1">
      <alignment horizontal="right" vertical="center" wrapText="1" indent="1"/>
      <protection locked="0"/>
    </xf>
    <xf numFmtId="164" fontId="10" fillId="0" borderId="15" xfId="10" applyNumberFormat="1" applyFont="1" applyBorder="1" applyAlignment="1" applyProtection="1">
      <alignment horizontal="right" vertical="center" wrapText="1" indent="1"/>
      <protection locked="0"/>
    </xf>
    <xf numFmtId="164" fontId="10" fillId="0" borderId="2" xfId="10" applyNumberFormat="1" applyFont="1" applyBorder="1" applyAlignment="1" applyProtection="1">
      <alignment horizontal="right" vertical="center" wrapText="1" indent="1"/>
      <protection locked="0"/>
    </xf>
    <xf numFmtId="164" fontId="10" fillId="0" borderId="28" xfId="10" applyNumberFormat="1" applyFont="1" applyBorder="1" applyAlignment="1" applyProtection="1">
      <alignment horizontal="right" vertical="center" wrapText="1" indent="1"/>
      <protection locked="0"/>
    </xf>
    <xf numFmtId="164" fontId="10" fillId="0" borderId="13" xfId="10" applyNumberFormat="1" applyFont="1" applyBorder="1" applyAlignment="1">
      <alignment horizontal="right" vertical="center" wrapText="1" indent="1"/>
    </xf>
    <xf numFmtId="164" fontId="10" fillId="0" borderId="27" xfId="10" applyNumberFormat="1" applyFont="1" applyBorder="1" applyAlignment="1">
      <alignment horizontal="right" vertical="center" wrapText="1" indent="1"/>
    </xf>
    <xf numFmtId="0" fontId="10" fillId="0" borderId="1" xfId="10" applyFont="1" applyBorder="1" applyAlignment="1" applyProtection="1">
      <alignment horizontal="right" vertical="center" wrapText="1" indent="1"/>
      <protection locked="0"/>
    </xf>
    <xf numFmtId="0" fontId="10" fillId="0" borderId="15" xfId="10" applyFont="1" applyBorder="1" applyAlignment="1" applyProtection="1">
      <alignment horizontal="right" vertical="center" wrapText="1" indent="1"/>
      <protection locked="0"/>
    </xf>
    <xf numFmtId="164" fontId="17" fillId="0" borderId="1" xfId="10" applyNumberFormat="1" applyFont="1" applyBorder="1" applyAlignment="1" applyProtection="1">
      <alignment horizontal="right" vertical="center" wrapText="1" indent="1"/>
      <protection locked="0"/>
    </xf>
    <xf numFmtId="164" fontId="17" fillId="0" borderId="15" xfId="10" applyNumberFormat="1" applyFont="1" applyBorder="1" applyAlignment="1" applyProtection="1">
      <alignment horizontal="right" vertical="center" wrapText="1" indent="1"/>
      <protection locked="0"/>
    </xf>
    <xf numFmtId="164" fontId="17" fillId="0" borderId="2" xfId="10" applyNumberFormat="1" applyFont="1" applyBorder="1" applyAlignment="1" applyProtection="1">
      <alignment horizontal="right" vertical="center" wrapText="1" indent="1"/>
      <protection locked="0"/>
    </xf>
    <xf numFmtId="164" fontId="17" fillId="0" borderId="28" xfId="10" applyNumberFormat="1" applyFont="1" applyBorder="1" applyAlignment="1" applyProtection="1">
      <alignment horizontal="right" vertical="center" wrapText="1" indent="1"/>
      <protection locked="0"/>
    </xf>
    <xf numFmtId="164" fontId="10" fillId="0" borderId="12" xfId="10" applyNumberFormat="1" applyFont="1" applyBorder="1" applyAlignment="1" applyProtection="1">
      <alignment horizontal="right" vertical="center" wrapText="1" indent="1"/>
      <protection locked="0"/>
    </xf>
    <xf numFmtId="164" fontId="10" fillId="0" borderId="20" xfId="10" applyNumberFormat="1" applyFont="1" applyBorder="1" applyAlignment="1" applyProtection="1">
      <alignment horizontal="right" vertical="center" wrapText="1" indent="1"/>
      <protection locked="0"/>
    </xf>
    <xf numFmtId="164" fontId="10" fillId="0" borderId="10" xfId="10" applyNumberFormat="1" applyFont="1" applyBorder="1" applyAlignment="1" applyProtection="1">
      <alignment horizontal="right" vertical="center" wrapText="1" indent="1"/>
      <protection locked="0"/>
    </xf>
    <xf numFmtId="164" fontId="10" fillId="0" borderId="18" xfId="10" applyNumberFormat="1" applyFont="1" applyBorder="1" applyAlignment="1" applyProtection="1">
      <alignment horizontal="right" vertical="center" wrapText="1" indent="1"/>
      <protection locked="0"/>
    </xf>
    <xf numFmtId="0" fontId="11" fillId="0" borderId="0" xfId="10" applyFont="1" applyFill="1" applyAlignment="1" applyProtection="1">
      <alignment horizontal="center"/>
    </xf>
    <xf numFmtId="164" fontId="2" fillId="0" borderId="0" xfId="10" applyNumberFormat="1" applyFont="1" applyFill="1" applyBorder="1" applyAlignment="1" applyProtection="1">
      <alignment horizontal="center" vertical="center"/>
    </xf>
    <xf numFmtId="0" fontId="3" fillId="0" borderId="25" xfId="10" applyFont="1" applyFill="1" applyBorder="1" applyAlignment="1" applyProtection="1">
      <alignment horizontal="center" vertical="center" wrapText="1"/>
    </xf>
    <xf numFmtId="0" fontId="3" fillId="0" borderId="26" xfId="10" applyFont="1" applyFill="1" applyBorder="1" applyAlignment="1" applyProtection="1">
      <alignment horizontal="center" vertical="center" wrapText="1"/>
    </xf>
    <xf numFmtId="0" fontId="3" fillId="0" borderId="12" xfId="10" applyFont="1" applyFill="1" applyBorder="1" applyAlignment="1" applyProtection="1">
      <alignment horizontal="center" vertical="center" wrapText="1"/>
    </xf>
    <xf numFmtId="0" fontId="3" fillId="0" borderId="10" xfId="10" applyFont="1" applyFill="1" applyBorder="1" applyAlignment="1" applyProtection="1">
      <alignment horizontal="center" vertical="center" wrapText="1"/>
    </xf>
    <xf numFmtId="164" fontId="18" fillId="0" borderId="12" xfId="10" applyNumberFormat="1" applyFont="1" applyFill="1" applyBorder="1" applyAlignment="1" applyProtection="1">
      <alignment horizontal="center" vertical="center"/>
    </xf>
    <xf numFmtId="164" fontId="18" fillId="0" borderId="30" xfId="10" applyNumberFormat="1" applyFont="1" applyFill="1" applyBorder="1" applyAlignment="1" applyProtection="1">
      <alignment horizontal="center" vertical="center"/>
    </xf>
    <xf numFmtId="0" fontId="4" fillId="0" borderId="0" xfId="10" applyFont="1" applyFill="1" applyAlignment="1" applyProtection="1">
      <alignment horizontal="center" vertical="center"/>
    </xf>
  </cellXfs>
  <cellStyles count="11">
    <cellStyle name="Excel Built-in Normal" xfId="1"/>
    <cellStyle name="Ezres 2" xfId="2"/>
    <cellStyle name="Ezres 3" xfId="3"/>
    <cellStyle name="Hiperhivatkozás" xfId="4"/>
    <cellStyle name="Már látott hiperhivatkozás" xfId="5"/>
    <cellStyle name="Normál" xfId="0" builtinId="0"/>
    <cellStyle name="Normál 2" xfId="6"/>
    <cellStyle name="Normál 3" xfId="7"/>
    <cellStyle name="Normál 4" xfId="8"/>
    <cellStyle name="Normal_KTRSZJ" xfId="9"/>
    <cellStyle name="Normál_KVRENMUNKA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>
    <tabColor rgb="FF92D050"/>
  </sheetPr>
  <dimension ref="A1:I163"/>
  <sheetViews>
    <sheetView tabSelected="1" view="pageBreakPreview" zoomScaleNormal="100" zoomScaleSheetLayoutView="100" workbookViewId="0">
      <selection activeCell="C1" sqref="C1:E1"/>
    </sheetView>
  </sheetViews>
  <sheetFormatPr defaultColWidth="9.33203125" defaultRowHeight="15.6" x14ac:dyDescent="0.3"/>
  <cols>
    <col min="1" max="1" width="9.44140625" style="57" customWidth="1"/>
    <col min="2" max="2" width="68.5546875" style="57" customWidth="1"/>
    <col min="3" max="4" width="15.77734375" style="58" customWidth="1"/>
    <col min="5" max="5" width="20.77734375" style="58" customWidth="1"/>
    <col min="6" max="16384" width="9.33203125" style="68"/>
  </cols>
  <sheetData>
    <row r="1" spans="1:5" x14ac:dyDescent="0.3">
      <c r="C1" s="117" t="s">
        <v>254</v>
      </c>
      <c r="D1" s="117"/>
      <c r="E1" s="117"/>
    </row>
    <row r="2" spans="1:5" ht="15.9" customHeight="1" x14ac:dyDescent="0.3">
      <c r="A2" s="110" t="s">
        <v>62</v>
      </c>
      <c r="B2" s="110"/>
      <c r="C2" s="110"/>
      <c r="D2" s="110"/>
      <c r="E2" s="110"/>
    </row>
    <row r="3" spans="1:5" ht="15.9" customHeight="1" thickBot="1" x14ac:dyDescent="0.35">
      <c r="A3" s="1" t="s">
        <v>113</v>
      </c>
      <c r="B3" s="1"/>
      <c r="C3" s="55"/>
      <c r="D3" s="55"/>
      <c r="E3" s="55" t="s">
        <v>244</v>
      </c>
    </row>
    <row r="4" spans="1:5" ht="15.9" customHeight="1" x14ac:dyDescent="0.3">
      <c r="A4" s="111" t="s">
        <v>78</v>
      </c>
      <c r="B4" s="113" t="s">
        <v>63</v>
      </c>
      <c r="C4" s="115">
        <v>2021</v>
      </c>
      <c r="D4" s="115"/>
      <c r="E4" s="116"/>
    </row>
    <row r="5" spans="1:5" ht="38.1" customHeight="1" thickBot="1" x14ac:dyDescent="0.35">
      <c r="A5" s="112"/>
      <c r="B5" s="114"/>
      <c r="C5" s="3" t="s">
        <v>139</v>
      </c>
      <c r="D5" s="3" t="s">
        <v>140</v>
      </c>
      <c r="E5" s="4" t="s">
        <v>141</v>
      </c>
    </row>
    <row r="6" spans="1:5" s="69" customFormat="1" ht="12" customHeight="1" thickBot="1" x14ac:dyDescent="0.25">
      <c r="A6" s="33" t="s">
        <v>5</v>
      </c>
      <c r="B6" s="34" t="s">
        <v>6</v>
      </c>
      <c r="C6" s="34" t="s">
        <v>7</v>
      </c>
      <c r="D6" s="34" t="s">
        <v>8</v>
      </c>
      <c r="E6" s="80" t="s">
        <v>9</v>
      </c>
    </row>
    <row r="7" spans="1:5" s="70" customFormat="1" ht="12" customHeight="1" thickBot="1" x14ac:dyDescent="0.3">
      <c r="A7" s="28" t="s">
        <v>64</v>
      </c>
      <c r="B7" s="29" t="s">
        <v>142</v>
      </c>
      <c r="C7" s="60">
        <f>SUM(C8:C14)</f>
        <v>62540427</v>
      </c>
      <c r="D7" s="60">
        <f>SUM(D8:D14)</f>
        <v>98162421</v>
      </c>
      <c r="E7" s="43">
        <f>SUM(E8:E14)</f>
        <v>98162421</v>
      </c>
    </row>
    <row r="8" spans="1:5" s="70" customFormat="1" ht="12" customHeight="1" x14ac:dyDescent="0.25">
      <c r="A8" s="23" t="s">
        <v>90</v>
      </c>
      <c r="B8" s="88" t="s">
        <v>143</v>
      </c>
      <c r="C8" s="91">
        <v>12842624</v>
      </c>
      <c r="D8" s="91">
        <v>12881048</v>
      </c>
      <c r="E8" s="92">
        <v>12881048</v>
      </c>
    </row>
    <row r="9" spans="1:5" s="70" customFormat="1" ht="12" customHeight="1" x14ac:dyDescent="0.25">
      <c r="A9" s="22" t="s">
        <v>91</v>
      </c>
      <c r="B9" s="89" t="s">
        <v>245</v>
      </c>
      <c r="C9" s="93">
        <v>33488570</v>
      </c>
      <c r="D9" s="93">
        <v>37106920</v>
      </c>
      <c r="E9" s="94">
        <v>37106920</v>
      </c>
    </row>
    <row r="10" spans="1:5" s="70" customFormat="1" ht="12" customHeight="1" x14ac:dyDescent="0.25">
      <c r="A10" s="22" t="s">
        <v>92</v>
      </c>
      <c r="B10" s="89" t="s">
        <v>246</v>
      </c>
      <c r="C10" s="93">
        <v>4479000</v>
      </c>
      <c r="D10" s="93">
        <v>4901315</v>
      </c>
      <c r="E10" s="94">
        <v>4901315</v>
      </c>
    </row>
    <row r="11" spans="1:5" s="70" customFormat="1" ht="12" customHeight="1" x14ac:dyDescent="0.25">
      <c r="A11" s="22" t="s">
        <v>93</v>
      </c>
      <c r="B11" s="89" t="s">
        <v>253</v>
      </c>
      <c r="C11" s="93">
        <v>9460233</v>
      </c>
      <c r="D11" s="93">
        <v>11215540</v>
      </c>
      <c r="E11" s="94">
        <v>11215540</v>
      </c>
    </row>
    <row r="12" spans="1:5" s="70" customFormat="1" ht="12" customHeight="1" x14ac:dyDescent="0.25">
      <c r="A12" s="22" t="s">
        <v>110</v>
      </c>
      <c r="B12" s="89" t="s">
        <v>247</v>
      </c>
      <c r="C12" s="93">
        <v>2270000</v>
      </c>
      <c r="D12" s="93">
        <v>2270000</v>
      </c>
      <c r="E12" s="94">
        <v>2270000</v>
      </c>
    </row>
    <row r="13" spans="1:5" s="70" customFormat="1" ht="12" customHeight="1" x14ac:dyDescent="0.25">
      <c r="A13" s="22" t="s">
        <v>94</v>
      </c>
      <c r="B13" s="89" t="s">
        <v>248</v>
      </c>
      <c r="C13" s="93">
        <v>0</v>
      </c>
      <c r="D13" s="93">
        <v>27150788</v>
      </c>
      <c r="E13" s="94">
        <v>27150788</v>
      </c>
    </row>
    <row r="14" spans="1:5" s="70" customFormat="1" ht="12" customHeight="1" thickBot="1" x14ac:dyDescent="0.3">
      <c r="A14" s="22" t="s">
        <v>95</v>
      </c>
      <c r="B14" s="90" t="s">
        <v>243</v>
      </c>
      <c r="C14" s="95"/>
      <c r="D14" s="95">
        <v>2636810</v>
      </c>
      <c r="E14" s="96">
        <v>2636810</v>
      </c>
    </row>
    <row r="15" spans="1:5" s="70" customFormat="1" ht="19.5" customHeight="1" thickBot="1" x14ac:dyDescent="0.3">
      <c r="A15" s="28" t="s">
        <v>65</v>
      </c>
      <c r="B15" s="50" t="s">
        <v>144</v>
      </c>
      <c r="C15" s="60">
        <f>SUM(C16:C20)</f>
        <v>29110625</v>
      </c>
      <c r="D15" s="60">
        <f>SUM(D16:D20)</f>
        <v>11561312</v>
      </c>
      <c r="E15" s="43">
        <f>SUM(E16:E20)</f>
        <v>11561312</v>
      </c>
    </row>
    <row r="16" spans="1:5" s="70" customFormat="1" ht="12" customHeight="1" x14ac:dyDescent="0.25">
      <c r="A16" s="23" t="s">
        <v>96</v>
      </c>
      <c r="B16" s="88" t="s">
        <v>145</v>
      </c>
      <c r="C16" s="91"/>
      <c r="D16" s="91"/>
      <c r="E16" s="92"/>
    </row>
    <row r="17" spans="1:5" s="70" customFormat="1" ht="12" customHeight="1" x14ac:dyDescent="0.25">
      <c r="A17" s="22" t="s">
        <v>97</v>
      </c>
      <c r="B17" s="89" t="s">
        <v>249</v>
      </c>
      <c r="C17" s="93"/>
      <c r="D17" s="93"/>
      <c r="E17" s="94"/>
    </row>
    <row r="18" spans="1:5" s="70" customFormat="1" ht="12" customHeight="1" x14ac:dyDescent="0.25">
      <c r="A18" s="22" t="s">
        <v>98</v>
      </c>
      <c r="B18" s="89" t="s">
        <v>250</v>
      </c>
      <c r="C18" s="93"/>
      <c r="D18" s="93"/>
      <c r="E18" s="94"/>
    </row>
    <row r="19" spans="1:5" s="70" customFormat="1" ht="12" customHeight="1" x14ac:dyDescent="0.25">
      <c r="A19" s="22" t="s">
        <v>99</v>
      </c>
      <c r="B19" s="89" t="s">
        <v>251</v>
      </c>
      <c r="C19" s="93"/>
      <c r="D19" s="93"/>
      <c r="E19" s="94"/>
    </row>
    <row r="20" spans="1:5" s="70" customFormat="1" ht="12" customHeight="1" x14ac:dyDescent="0.25">
      <c r="A20" s="22" t="s">
        <v>100</v>
      </c>
      <c r="B20" s="89" t="s">
        <v>252</v>
      </c>
      <c r="C20" s="93">
        <v>29110625</v>
      </c>
      <c r="D20" s="93">
        <v>11561312</v>
      </c>
      <c r="E20" s="94">
        <v>11561312</v>
      </c>
    </row>
    <row r="21" spans="1:5" s="70" customFormat="1" ht="12" customHeight="1" thickBot="1" x14ac:dyDescent="0.3">
      <c r="A21" s="24" t="s">
        <v>106</v>
      </c>
      <c r="B21" s="73" t="s">
        <v>146</v>
      </c>
      <c r="C21" s="95"/>
      <c r="D21" s="95"/>
      <c r="E21" s="96"/>
    </row>
    <row r="22" spans="1:5" s="70" customFormat="1" ht="20.25" customHeight="1" thickBot="1" x14ac:dyDescent="0.3">
      <c r="A22" s="28" t="s">
        <v>66</v>
      </c>
      <c r="B22" s="29" t="s">
        <v>147</v>
      </c>
      <c r="C22" s="60">
        <f>SUM(C23:C27)</f>
        <v>0</v>
      </c>
      <c r="D22" s="60">
        <f>SUM(D23:D27)</f>
        <v>36330930</v>
      </c>
      <c r="E22" s="43">
        <f>SUM(E23:E27)</f>
        <v>36330930</v>
      </c>
    </row>
    <row r="23" spans="1:5" s="70" customFormat="1" ht="12" customHeight="1" x14ac:dyDescent="0.25">
      <c r="A23" s="23" t="s">
        <v>79</v>
      </c>
      <c r="B23" s="71" t="s">
        <v>148</v>
      </c>
      <c r="C23" s="62"/>
      <c r="D23" s="91"/>
      <c r="E23" s="92"/>
    </row>
    <row r="24" spans="1:5" s="70" customFormat="1" ht="12" customHeight="1" x14ac:dyDescent="0.25">
      <c r="A24" s="22" t="s">
        <v>80</v>
      </c>
      <c r="B24" s="72" t="s">
        <v>149</v>
      </c>
      <c r="C24" s="61"/>
      <c r="D24" s="93"/>
      <c r="E24" s="94"/>
    </row>
    <row r="25" spans="1:5" s="70" customFormat="1" ht="12" customHeight="1" x14ac:dyDescent="0.25">
      <c r="A25" s="22" t="s">
        <v>81</v>
      </c>
      <c r="B25" s="72" t="s">
        <v>150</v>
      </c>
      <c r="C25" s="61"/>
      <c r="D25" s="93"/>
      <c r="E25" s="94"/>
    </row>
    <row r="26" spans="1:5" s="70" customFormat="1" ht="12" customHeight="1" x14ac:dyDescent="0.25">
      <c r="A26" s="22" t="s">
        <v>82</v>
      </c>
      <c r="B26" s="72" t="s">
        <v>151</v>
      </c>
      <c r="C26" s="61"/>
      <c r="D26" s="93"/>
      <c r="E26" s="94"/>
    </row>
    <row r="27" spans="1:5" s="70" customFormat="1" ht="12" customHeight="1" x14ac:dyDescent="0.25">
      <c r="A27" s="22" t="s">
        <v>116</v>
      </c>
      <c r="B27" s="72" t="s">
        <v>152</v>
      </c>
      <c r="C27" s="61">
        <v>0</v>
      </c>
      <c r="D27" s="93">
        <v>36330930</v>
      </c>
      <c r="E27" s="94">
        <v>36330930</v>
      </c>
    </row>
    <row r="28" spans="1:5" s="70" customFormat="1" ht="12" customHeight="1" thickBot="1" x14ac:dyDescent="0.3">
      <c r="A28" s="24" t="s">
        <v>117</v>
      </c>
      <c r="B28" s="52" t="s">
        <v>153</v>
      </c>
      <c r="C28" s="63"/>
      <c r="D28" s="95"/>
      <c r="E28" s="96"/>
    </row>
    <row r="29" spans="1:5" s="70" customFormat="1" ht="12" customHeight="1" thickBot="1" x14ac:dyDescent="0.3">
      <c r="A29" s="28" t="s">
        <v>118</v>
      </c>
      <c r="B29" s="29" t="s">
        <v>154</v>
      </c>
      <c r="C29" s="66">
        <f>C30+C35</f>
        <v>26700000</v>
      </c>
      <c r="D29" s="66">
        <f>D30+D35</f>
        <v>55852642</v>
      </c>
      <c r="E29" s="66">
        <f>E30+E35</f>
        <v>55833126</v>
      </c>
    </row>
    <row r="30" spans="1:5" s="70" customFormat="1" ht="12" customHeight="1" x14ac:dyDescent="0.25">
      <c r="A30" s="23" t="s">
        <v>155</v>
      </c>
      <c r="B30" s="71" t="s">
        <v>156</v>
      </c>
      <c r="C30" s="97">
        <f>+C31+C32</f>
        <v>26500000</v>
      </c>
      <c r="D30" s="97">
        <f>+D31+D32</f>
        <v>55652642</v>
      </c>
      <c r="E30" s="98">
        <f>+E31+E32</f>
        <v>55652642</v>
      </c>
    </row>
    <row r="31" spans="1:5" s="70" customFormat="1" ht="12" customHeight="1" x14ac:dyDescent="0.25">
      <c r="A31" s="22" t="s">
        <v>157</v>
      </c>
      <c r="B31" s="72" t="s">
        <v>158</v>
      </c>
      <c r="C31" s="93">
        <v>6500000</v>
      </c>
      <c r="D31" s="93">
        <v>6672415</v>
      </c>
      <c r="E31" s="94">
        <v>6672415</v>
      </c>
    </row>
    <row r="32" spans="1:5" s="70" customFormat="1" ht="12" customHeight="1" x14ac:dyDescent="0.25">
      <c r="A32" s="22" t="s">
        <v>159</v>
      </c>
      <c r="B32" s="72" t="s">
        <v>160</v>
      </c>
      <c r="C32" s="93">
        <v>20000000</v>
      </c>
      <c r="D32" s="93">
        <v>48980227</v>
      </c>
      <c r="E32" s="94">
        <v>48980227</v>
      </c>
    </row>
    <row r="33" spans="1:5" s="70" customFormat="1" ht="12" customHeight="1" x14ac:dyDescent="0.25">
      <c r="A33" s="22" t="s">
        <v>161</v>
      </c>
      <c r="B33" s="72" t="s">
        <v>162</v>
      </c>
      <c r="C33" s="93"/>
      <c r="D33" s="99"/>
      <c r="E33" s="100"/>
    </row>
    <row r="34" spans="1:5" s="70" customFormat="1" ht="12" customHeight="1" x14ac:dyDescent="0.25">
      <c r="A34" s="22" t="s">
        <v>163</v>
      </c>
      <c r="B34" s="72" t="s">
        <v>164</v>
      </c>
      <c r="C34" s="93">
        <v>0</v>
      </c>
      <c r="D34" s="93">
        <v>0</v>
      </c>
      <c r="E34" s="94"/>
    </row>
    <row r="35" spans="1:5" s="70" customFormat="1" ht="12" customHeight="1" thickBot="1" x14ac:dyDescent="0.3">
      <c r="A35" s="24" t="s">
        <v>165</v>
      </c>
      <c r="B35" s="52" t="s">
        <v>166</v>
      </c>
      <c r="C35" s="95">
        <v>200000</v>
      </c>
      <c r="D35" s="95">
        <v>200000</v>
      </c>
      <c r="E35" s="96">
        <v>180484</v>
      </c>
    </row>
    <row r="36" spans="1:5" s="70" customFormat="1" ht="12" customHeight="1" thickBot="1" x14ac:dyDescent="0.3">
      <c r="A36" s="28" t="s">
        <v>68</v>
      </c>
      <c r="B36" s="29" t="s">
        <v>167</v>
      </c>
      <c r="C36" s="60">
        <f>SUM(C37:C46)</f>
        <v>5750000</v>
      </c>
      <c r="D36" s="60">
        <f>SUM(D37:D46)</f>
        <v>6347853</v>
      </c>
      <c r="E36" s="60">
        <f>SUM(E37:E46)</f>
        <v>6253029</v>
      </c>
    </row>
    <row r="37" spans="1:5" s="70" customFormat="1" ht="12" customHeight="1" x14ac:dyDescent="0.25">
      <c r="A37" s="23" t="s">
        <v>83</v>
      </c>
      <c r="B37" s="71" t="s">
        <v>168</v>
      </c>
      <c r="C37" s="62"/>
      <c r="D37" s="62"/>
      <c r="E37" s="45"/>
    </row>
    <row r="38" spans="1:5" s="70" customFormat="1" ht="12" customHeight="1" x14ac:dyDescent="0.25">
      <c r="A38" s="22" t="s">
        <v>84</v>
      </c>
      <c r="B38" s="72" t="s">
        <v>169</v>
      </c>
      <c r="C38" s="93">
        <v>2150000</v>
      </c>
      <c r="D38" s="93">
        <v>2350000</v>
      </c>
      <c r="E38" s="94">
        <v>2255176</v>
      </c>
    </row>
    <row r="39" spans="1:5" s="70" customFormat="1" ht="12" customHeight="1" x14ac:dyDescent="0.25">
      <c r="A39" s="22" t="s">
        <v>85</v>
      </c>
      <c r="B39" s="72" t="s">
        <v>170</v>
      </c>
      <c r="C39" s="93"/>
      <c r="D39" s="93">
        <v>0</v>
      </c>
      <c r="E39" s="94"/>
    </row>
    <row r="40" spans="1:5" s="70" customFormat="1" ht="12" customHeight="1" x14ac:dyDescent="0.25">
      <c r="A40" s="22" t="s">
        <v>119</v>
      </c>
      <c r="B40" s="72" t="s">
        <v>171</v>
      </c>
      <c r="C40" s="93">
        <v>3000000</v>
      </c>
      <c r="D40" s="93">
        <v>3033056</v>
      </c>
      <c r="E40" s="94">
        <v>3033056</v>
      </c>
    </row>
    <row r="41" spans="1:5" s="70" customFormat="1" ht="12" customHeight="1" x14ac:dyDescent="0.25">
      <c r="A41" s="22" t="s">
        <v>120</v>
      </c>
      <c r="B41" s="72" t="s">
        <v>172</v>
      </c>
      <c r="C41" s="93">
        <v>600000</v>
      </c>
      <c r="D41" s="93">
        <v>961150</v>
      </c>
      <c r="E41" s="94">
        <v>961150</v>
      </c>
    </row>
    <row r="42" spans="1:5" s="70" customFormat="1" ht="12" customHeight="1" x14ac:dyDescent="0.25">
      <c r="A42" s="22" t="s">
        <v>121</v>
      </c>
      <c r="B42" s="72" t="s">
        <v>173</v>
      </c>
      <c r="C42" s="93"/>
      <c r="D42" s="93"/>
      <c r="E42" s="94"/>
    </row>
    <row r="43" spans="1:5" s="70" customFormat="1" ht="12" customHeight="1" x14ac:dyDescent="0.25">
      <c r="A43" s="22" t="s">
        <v>122</v>
      </c>
      <c r="B43" s="72" t="s">
        <v>174</v>
      </c>
      <c r="C43" s="93"/>
      <c r="D43" s="93"/>
      <c r="E43" s="94"/>
    </row>
    <row r="44" spans="1:5" s="70" customFormat="1" ht="12" customHeight="1" x14ac:dyDescent="0.25">
      <c r="A44" s="22" t="s">
        <v>123</v>
      </c>
      <c r="B44" s="72" t="s">
        <v>175</v>
      </c>
      <c r="C44" s="93">
        <v>0</v>
      </c>
      <c r="D44" s="93">
        <v>45</v>
      </c>
      <c r="E44" s="94">
        <v>45</v>
      </c>
    </row>
    <row r="45" spans="1:5" s="70" customFormat="1" ht="12" customHeight="1" x14ac:dyDescent="0.25">
      <c r="A45" s="22" t="s">
        <v>176</v>
      </c>
      <c r="B45" s="72" t="s">
        <v>177</v>
      </c>
      <c r="C45" s="101"/>
      <c r="D45" s="101"/>
      <c r="E45" s="102"/>
    </row>
    <row r="46" spans="1:5" s="70" customFormat="1" ht="12" customHeight="1" thickBot="1" x14ac:dyDescent="0.3">
      <c r="A46" s="24" t="s">
        <v>178</v>
      </c>
      <c r="B46" s="73" t="s">
        <v>179</v>
      </c>
      <c r="C46" s="103"/>
      <c r="D46" s="103">
        <v>3602</v>
      </c>
      <c r="E46" s="104">
        <v>3602</v>
      </c>
    </row>
    <row r="47" spans="1:5" s="70" customFormat="1" ht="12" customHeight="1" thickBot="1" x14ac:dyDescent="0.3">
      <c r="A47" s="28" t="s">
        <v>69</v>
      </c>
      <c r="B47" s="29" t="s">
        <v>180</v>
      </c>
      <c r="C47" s="60">
        <f>SUM(C48:C52)</f>
        <v>0</v>
      </c>
      <c r="D47" s="60">
        <f>SUM(D48:D52)</f>
        <v>30000</v>
      </c>
      <c r="E47" s="43">
        <f>SUM(E48:E52)</f>
        <v>30000</v>
      </c>
    </row>
    <row r="48" spans="1:5" s="70" customFormat="1" ht="12" customHeight="1" x14ac:dyDescent="0.25">
      <c r="A48" s="23" t="s">
        <v>86</v>
      </c>
      <c r="B48" s="71" t="s">
        <v>181</v>
      </c>
      <c r="C48" s="81"/>
      <c r="D48" s="81"/>
      <c r="E48" s="49"/>
    </row>
    <row r="49" spans="1:5" s="70" customFormat="1" ht="12" customHeight="1" x14ac:dyDescent="0.25">
      <c r="A49" s="22" t="s">
        <v>87</v>
      </c>
      <c r="B49" s="72" t="s">
        <v>182</v>
      </c>
      <c r="C49" s="101"/>
      <c r="D49" s="101">
        <v>30000</v>
      </c>
      <c r="E49" s="102">
        <v>30000</v>
      </c>
    </row>
    <row r="50" spans="1:5" s="70" customFormat="1" ht="12" customHeight="1" x14ac:dyDescent="0.25">
      <c r="A50" s="22" t="s">
        <v>183</v>
      </c>
      <c r="B50" s="72" t="s">
        <v>184</v>
      </c>
      <c r="C50" s="101"/>
      <c r="D50" s="101"/>
      <c r="E50" s="102">
        <v>0</v>
      </c>
    </row>
    <row r="51" spans="1:5" s="70" customFormat="1" ht="12" customHeight="1" x14ac:dyDescent="0.25">
      <c r="A51" s="22" t="s">
        <v>185</v>
      </c>
      <c r="B51" s="72" t="s">
        <v>186</v>
      </c>
      <c r="C51" s="64"/>
      <c r="D51" s="64"/>
      <c r="E51" s="47"/>
    </row>
    <row r="52" spans="1:5" s="70" customFormat="1" ht="12" customHeight="1" thickBot="1" x14ac:dyDescent="0.3">
      <c r="A52" s="24" t="s">
        <v>187</v>
      </c>
      <c r="B52" s="73" t="s">
        <v>188</v>
      </c>
      <c r="C52" s="65"/>
      <c r="D52" s="65"/>
      <c r="E52" s="48"/>
    </row>
    <row r="53" spans="1:5" s="70" customFormat="1" ht="17.25" customHeight="1" thickBot="1" x14ac:dyDescent="0.3">
      <c r="A53" s="28" t="s">
        <v>124</v>
      </c>
      <c r="B53" s="29" t="s">
        <v>189</v>
      </c>
      <c r="C53" s="60">
        <f>SUM(C54:C56)</f>
        <v>0</v>
      </c>
      <c r="D53" s="60">
        <f>SUM(D54:D56)</f>
        <v>760500</v>
      </c>
      <c r="E53" s="43">
        <f>SUM(E54:E56)</f>
        <v>760500</v>
      </c>
    </row>
    <row r="54" spans="1:5" s="70" customFormat="1" ht="12" customHeight="1" x14ac:dyDescent="0.25">
      <c r="A54" s="23" t="s">
        <v>88</v>
      </c>
      <c r="B54" s="71" t="s">
        <v>190</v>
      </c>
      <c r="C54" s="62"/>
      <c r="D54" s="62"/>
      <c r="E54" s="45"/>
    </row>
    <row r="55" spans="1:5" s="70" customFormat="1" ht="12" customHeight="1" x14ac:dyDescent="0.25">
      <c r="A55" s="22" t="s">
        <v>89</v>
      </c>
      <c r="B55" s="72" t="s">
        <v>191</v>
      </c>
      <c r="C55" s="61"/>
      <c r="D55" s="61"/>
      <c r="E55" s="44"/>
    </row>
    <row r="56" spans="1:5" s="70" customFormat="1" ht="12" customHeight="1" x14ac:dyDescent="0.25">
      <c r="A56" s="22" t="s">
        <v>192</v>
      </c>
      <c r="B56" s="72" t="s">
        <v>193</v>
      </c>
      <c r="C56" s="61"/>
      <c r="D56" s="93">
        <v>760500</v>
      </c>
      <c r="E56" s="94">
        <v>760500</v>
      </c>
    </row>
    <row r="57" spans="1:5" s="70" customFormat="1" ht="12" customHeight="1" thickBot="1" x14ac:dyDescent="0.3">
      <c r="A57" s="24" t="s">
        <v>194</v>
      </c>
      <c r="B57" s="73" t="s">
        <v>195</v>
      </c>
      <c r="C57" s="63"/>
      <c r="D57" s="63"/>
      <c r="E57" s="46"/>
    </row>
    <row r="58" spans="1:5" s="70" customFormat="1" ht="12" customHeight="1" thickBot="1" x14ac:dyDescent="0.3">
      <c r="A58" s="28" t="s">
        <v>71</v>
      </c>
      <c r="B58" s="50" t="s">
        <v>196</v>
      </c>
      <c r="C58" s="60">
        <f>SUM(C59:C61)</f>
        <v>9945000</v>
      </c>
      <c r="D58" s="60">
        <f>SUM(D59:D61)</f>
        <v>9992900</v>
      </c>
      <c r="E58" s="43">
        <f>SUM(E59:E61)</f>
        <v>4997900</v>
      </c>
    </row>
    <row r="59" spans="1:5" s="70" customFormat="1" ht="12" customHeight="1" x14ac:dyDescent="0.25">
      <c r="A59" s="23" t="s">
        <v>125</v>
      </c>
      <c r="B59" s="71" t="s">
        <v>197</v>
      </c>
      <c r="C59" s="64"/>
      <c r="D59" s="64"/>
      <c r="E59" s="47"/>
    </row>
    <row r="60" spans="1:5" s="70" customFormat="1" ht="12" customHeight="1" x14ac:dyDescent="0.25">
      <c r="A60" s="22" t="s">
        <v>126</v>
      </c>
      <c r="B60" s="72" t="s">
        <v>198</v>
      </c>
      <c r="C60" s="64"/>
      <c r="D60" s="64"/>
      <c r="E60" s="47"/>
    </row>
    <row r="61" spans="1:5" s="70" customFormat="1" ht="12" customHeight="1" x14ac:dyDescent="0.25">
      <c r="A61" s="22" t="s">
        <v>136</v>
      </c>
      <c r="B61" s="72" t="s">
        <v>199</v>
      </c>
      <c r="C61" s="101">
        <v>9945000</v>
      </c>
      <c r="D61" s="101">
        <v>9992900</v>
      </c>
      <c r="E61" s="102">
        <v>4997900</v>
      </c>
    </row>
    <row r="62" spans="1:5" s="70" customFormat="1" ht="12" customHeight="1" thickBot="1" x14ac:dyDescent="0.3">
      <c r="A62" s="24" t="s">
        <v>200</v>
      </c>
      <c r="B62" s="73" t="s">
        <v>201</v>
      </c>
      <c r="C62" s="64"/>
      <c r="D62" s="64"/>
      <c r="E62" s="47"/>
    </row>
    <row r="63" spans="1:5" s="70" customFormat="1" ht="12" customHeight="1" thickBot="1" x14ac:dyDescent="0.3">
      <c r="A63" s="28" t="s">
        <v>72</v>
      </c>
      <c r="B63" s="29" t="s">
        <v>202</v>
      </c>
      <c r="C63" s="66">
        <f>+C7+C15+C22+C29+C36+C47+C53+C58</f>
        <v>134046052</v>
      </c>
      <c r="D63" s="66">
        <f>+D7+D15+D22+D29+D36+D47+D53+D58</f>
        <v>219038558</v>
      </c>
      <c r="E63" s="79">
        <f>+E7+E15+E22+E29+E36+E47+E53+E58</f>
        <v>213929218</v>
      </c>
    </row>
    <row r="64" spans="1:5" s="70" customFormat="1" ht="12" customHeight="1" thickBot="1" x14ac:dyDescent="0.3">
      <c r="A64" s="82" t="s">
        <v>203</v>
      </c>
      <c r="B64" s="50" t="s">
        <v>204</v>
      </c>
      <c r="C64" s="60">
        <f>+C65+C66+C67</f>
        <v>0</v>
      </c>
      <c r="D64" s="60">
        <f>+D65+D66+D67</f>
        <v>0</v>
      </c>
      <c r="E64" s="43">
        <f>+E65+E66+E67</f>
        <v>0</v>
      </c>
    </row>
    <row r="65" spans="1:5" s="70" customFormat="1" ht="12" customHeight="1" x14ac:dyDescent="0.25">
      <c r="A65" s="23" t="s">
        <v>205</v>
      </c>
      <c r="B65" s="71" t="s">
        <v>206</v>
      </c>
      <c r="C65" s="64"/>
      <c r="D65" s="64"/>
      <c r="E65" s="47"/>
    </row>
    <row r="66" spans="1:5" s="70" customFormat="1" ht="12" customHeight="1" x14ac:dyDescent="0.25">
      <c r="A66" s="22" t="s">
        <v>207</v>
      </c>
      <c r="B66" s="72" t="s">
        <v>208</v>
      </c>
      <c r="C66" s="64"/>
      <c r="D66" s="64"/>
      <c r="E66" s="47"/>
    </row>
    <row r="67" spans="1:5" s="70" customFormat="1" ht="12" customHeight="1" thickBot="1" x14ac:dyDescent="0.3">
      <c r="A67" s="24" t="s">
        <v>209</v>
      </c>
      <c r="B67" s="9" t="s">
        <v>10</v>
      </c>
      <c r="C67" s="64"/>
      <c r="D67" s="64"/>
      <c r="E67" s="47"/>
    </row>
    <row r="68" spans="1:5" s="70" customFormat="1" ht="12" customHeight="1" thickBot="1" x14ac:dyDescent="0.3">
      <c r="A68" s="82" t="s">
        <v>210</v>
      </c>
      <c r="B68" s="50" t="s">
        <v>211</v>
      </c>
      <c r="C68" s="60">
        <f>+C69+C70+C71+C72</f>
        <v>0</v>
      </c>
      <c r="D68" s="60">
        <f>+D69+D70+D71+D72</f>
        <v>0</v>
      </c>
      <c r="E68" s="43">
        <f>+E69+E70+E71+E72</f>
        <v>0</v>
      </c>
    </row>
    <row r="69" spans="1:5" s="70" customFormat="1" ht="13.5" customHeight="1" x14ac:dyDescent="0.25">
      <c r="A69" s="23" t="s">
        <v>111</v>
      </c>
      <c r="B69" s="71" t="s">
        <v>212</v>
      </c>
      <c r="C69" s="64"/>
      <c r="D69" s="64">
        <v>0</v>
      </c>
      <c r="E69" s="47"/>
    </row>
    <row r="70" spans="1:5" s="70" customFormat="1" ht="12" customHeight="1" x14ac:dyDescent="0.25">
      <c r="A70" s="22" t="s">
        <v>112</v>
      </c>
      <c r="B70" s="72" t="s">
        <v>213</v>
      </c>
      <c r="C70" s="64"/>
      <c r="D70" s="64"/>
      <c r="E70" s="47"/>
    </row>
    <row r="71" spans="1:5" s="70" customFormat="1" ht="12" customHeight="1" x14ac:dyDescent="0.25">
      <c r="A71" s="22" t="s">
        <v>214</v>
      </c>
      <c r="B71" s="72" t="s">
        <v>215</v>
      </c>
      <c r="C71" s="64"/>
      <c r="D71" s="64"/>
      <c r="E71" s="47"/>
    </row>
    <row r="72" spans="1:5" s="70" customFormat="1" ht="12" customHeight="1" thickBot="1" x14ac:dyDescent="0.3">
      <c r="A72" s="24" t="s">
        <v>216</v>
      </c>
      <c r="B72" s="73" t="s">
        <v>217</v>
      </c>
      <c r="C72" s="64"/>
      <c r="D72" s="64"/>
      <c r="E72" s="47"/>
    </row>
    <row r="73" spans="1:5" s="70" customFormat="1" ht="12" customHeight="1" thickBot="1" x14ac:dyDescent="0.3">
      <c r="A73" s="82" t="s">
        <v>218</v>
      </c>
      <c r="B73" s="50" t="s">
        <v>219</v>
      </c>
      <c r="C73" s="60">
        <f>+C74+C75</f>
        <v>39000000</v>
      </c>
      <c r="D73" s="60">
        <f>+D74+D75</f>
        <v>38354913</v>
      </c>
      <c r="E73" s="43">
        <f>+E74+E75</f>
        <v>38354913</v>
      </c>
    </row>
    <row r="74" spans="1:5" s="70" customFormat="1" ht="12" customHeight="1" x14ac:dyDescent="0.25">
      <c r="A74" s="23" t="s">
        <v>220</v>
      </c>
      <c r="B74" s="71" t="s">
        <v>221</v>
      </c>
      <c r="C74" s="101">
        <v>39000000</v>
      </c>
      <c r="D74" s="101">
        <v>38354913</v>
      </c>
      <c r="E74" s="102">
        <v>38354913</v>
      </c>
    </row>
    <row r="75" spans="1:5" s="70" customFormat="1" ht="12" customHeight="1" thickBot="1" x14ac:dyDescent="0.3">
      <c r="A75" s="24" t="s">
        <v>222</v>
      </c>
      <c r="B75" s="73" t="s">
        <v>223</v>
      </c>
      <c r="C75" s="64"/>
      <c r="D75" s="64"/>
      <c r="E75" s="47"/>
    </row>
    <row r="76" spans="1:5" s="70" customFormat="1" ht="12" customHeight="1" thickBot="1" x14ac:dyDescent="0.3">
      <c r="A76" s="82" t="s">
        <v>224</v>
      </c>
      <c r="B76" s="50" t="s">
        <v>225</v>
      </c>
      <c r="C76" s="60">
        <f>+C77+C78+C79</f>
        <v>0</v>
      </c>
      <c r="D76" s="60">
        <f>+D77+D78+D79</f>
        <v>983404</v>
      </c>
      <c r="E76" s="43">
        <f>+E77+E78+E79</f>
        <v>3642128</v>
      </c>
    </row>
    <row r="77" spans="1:5" s="70" customFormat="1" ht="12" customHeight="1" x14ac:dyDescent="0.25">
      <c r="A77" s="23" t="s">
        <v>226</v>
      </c>
      <c r="B77" s="71" t="s">
        <v>227</v>
      </c>
      <c r="C77" s="64"/>
      <c r="D77" s="101">
        <v>983404</v>
      </c>
      <c r="E77" s="102">
        <v>3642128</v>
      </c>
    </row>
    <row r="78" spans="1:5" s="70" customFormat="1" ht="12" customHeight="1" x14ac:dyDescent="0.25">
      <c r="A78" s="22" t="s">
        <v>228</v>
      </c>
      <c r="B78" s="72" t="s">
        <v>229</v>
      </c>
      <c r="C78" s="64"/>
      <c r="D78" s="64"/>
      <c r="E78" s="47"/>
    </row>
    <row r="79" spans="1:5" s="70" customFormat="1" ht="12" customHeight="1" thickBot="1" x14ac:dyDescent="0.3">
      <c r="A79" s="24" t="s">
        <v>230</v>
      </c>
      <c r="B79" s="52" t="s">
        <v>231</v>
      </c>
      <c r="C79" s="64"/>
      <c r="D79" s="64"/>
      <c r="E79" s="47"/>
    </row>
    <row r="80" spans="1:5" s="70" customFormat="1" ht="12" customHeight="1" thickBot="1" x14ac:dyDescent="0.3">
      <c r="A80" s="82" t="s">
        <v>232</v>
      </c>
      <c r="B80" s="50" t="s">
        <v>233</v>
      </c>
      <c r="C80" s="60">
        <f>+C81+C82+C83+C84</f>
        <v>0</v>
      </c>
      <c r="D80" s="60">
        <f>+D81+D82+D83+D84</f>
        <v>0</v>
      </c>
      <c r="E80" s="43">
        <f>+E81+E82+E83+E84</f>
        <v>0</v>
      </c>
    </row>
    <row r="81" spans="1:5" s="70" customFormat="1" ht="12" customHeight="1" x14ac:dyDescent="0.25">
      <c r="A81" s="74" t="s">
        <v>234</v>
      </c>
      <c r="B81" s="71" t="s">
        <v>235</v>
      </c>
      <c r="C81" s="64"/>
      <c r="D81" s="64"/>
      <c r="E81" s="47"/>
    </row>
    <row r="82" spans="1:5" s="70" customFormat="1" ht="12" customHeight="1" x14ac:dyDescent="0.25">
      <c r="A82" s="75" t="s">
        <v>236</v>
      </c>
      <c r="B82" s="72" t="s">
        <v>237</v>
      </c>
      <c r="C82" s="64"/>
      <c r="D82" s="64"/>
      <c r="E82" s="47"/>
    </row>
    <row r="83" spans="1:5" s="70" customFormat="1" ht="12" customHeight="1" x14ac:dyDescent="0.25">
      <c r="A83" s="75" t="s">
        <v>238</v>
      </c>
      <c r="B83" s="72" t="s">
        <v>239</v>
      </c>
      <c r="C83" s="64"/>
      <c r="D83" s="64"/>
      <c r="E83" s="47"/>
    </row>
    <row r="84" spans="1:5" s="70" customFormat="1" ht="12" customHeight="1" thickBot="1" x14ac:dyDescent="0.3">
      <c r="A84" s="83" t="s">
        <v>240</v>
      </c>
      <c r="B84" s="52" t="s">
        <v>241</v>
      </c>
      <c r="C84" s="64"/>
      <c r="D84" s="64"/>
      <c r="E84" s="47"/>
    </row>
    <row r="85" spans="1:5" s="70" customFormat="1" ht="12" customHeight="1" thickBot="1" x14ac:dyDescent="0.3">
      <c r="A85" s="82" t="s">
        <v>242</v>
      </c>
      <c r="B85" s="50" t="s">
        <v>0</v>
      </c>
      <c r="C85" s="85"/>
      <c r="D85" s="85"/>
      <c r="E85" s="86"/>
    </row>
    <row r="86" spans="1:5" s="70" customFormat="1" ht="12" customHeight="1" thickBot="1" x14ac:dyDescent="0.3">
      <c r="A86" s="82" t="s">
        <v>1</v>
      </c>
      <c r="B86" s="8" t="s">
        <v>2</v>
      </c>
      <c r="C86" s="66">
        <f>+C64+C68+C73+C76+C80+C85</f>
        <v>39000000</v>
      </c>
      <c r="D86" s="66">
        <f>+D64+D68+D73+D76+D80+D85</f>
        <v>39338317</v>
      </c>
      <c r="E86" s="79">
        <f>+E64+E68+E73+E76+E80+E85</f>
        <v>41997041</v>
      </c>
    </row>
    <row r="87" spans="1:5" s="70" customFormat="1" ht="24" customHeight="1" thickBot="1" x14ac:dyDescent="0.3">
      <c r="A87" s="84" t="s">
        <v>3</v>
      </c>
      <c r="B87" s="10" t="s">
        <v>4</v>
      </c>
      <c r="C87" s="66">
        <f>+C63+C86</f>
        <v>173046052</v>
      </c>
      <c r="D87" s="66">
        <f>+D63+D86</f>
        <v>258376875</v>
      </c>
      <c r="E87" s="79">
        <f>+E63+E86</f>
        <v>255926259</v>
      </c>
    </row>
    <row r="88" spans="1:5" s="70" customFormat="1" ht="12" customHeight="1" x14ac:dyDescent="0.25">
      <c r="A88" s="6"/>
      <c r="B88" s="6"/>
      <c r="C88" s="7"/>
      <c r="D88" s="7"/>
      <c r="E88" s="7"/>
    </row>
    <row r="89" spans="1:5" ht="16.5" customHeight="1" x14ac:dyDescent="0.3">
      <c r="A89" s="110" t="s">
        <v>74</v>
      </c>
      <c r="B89" s="110"/>
      <c r="C89" s="110"/>
      <c r="D89" s="110"/>
      <c r="E89" s="110"/>
    </row>
    <row r="90" spans="1:5" s="76" customFormat="1" ht="16.5" customHeight="1" thickBot="1" x14ac:dyDescent="0.35">
      <c r="A90" s="2" t="s">
        <v>114</v>
      </c>
      <c r="B90" s="2"/>
      <c r="C90" s="37"/>
      <c r="D90" s="37"/>
      <c r="E90" s="37" t="s">
        <v>244</v>
      </c>
    </row>
    <row r="91" spans="1:5" s="76" customFormat="1" ht="16.5" customHeight="1" x14ac:dyDescent="0.3">
      <c r="A91" s="111" t="s">
        <v>78</v>
      </c>
      <c r="B91" s="113" t="s">
        <v>138</v>
      </c>
      <c r="C91" s="115">
        <v>2021</v>
      </c>
      <c r="D91" s="115"/>
      <c r="E91" s="116"/>
    </row>
    <row r="92" spans="1:5" ht="38.1" customHeight="1" thickBot="1" x14ac:dyDescent="0.35">
      <c r="A92" s="112"/>
      <c r="B92" s="114"/>
      <c r="C92" s="3" t="s">
        <v>139</v>
      </c>
      <c r="D92" s="3" t="s">
        <v>140</v>
      </c>
      <c r="E92" s="4" t="s">
        <v>141</v>
      </c>
    </row>
    <row r="93" spans="1:5" s="69" customFormat="1" ht="12" customHeight="1" thickBot="1" x14ac:dyDescent="0.25">
      <c r="A93" s="33" t="s">
        <v>5</v>
      </c>
      <c r="B93" s="34" t="s">
        <v>6</v>
      </c>
      <c r="C93" s="34" t="s">
        <v>7</v>
      </c>
      <c r="D93" s="34" t="s">
        <v>8</v>
      </c>
      <c r="E93" s="35" t="s">
        <v>9</v>
      </c>
    </row>
    <row r="94" spans="1:5" ht="12" customHeight="1" thickBot="1" x14ac:dyDescent="0.35">
      <c r="A94" s="30" t="s">
        <v>64</v>
      </c>
      <c r="B94" s="32" t="s">
        <v>11</v>
      </c>
      <c r="C94" s="59">
        <f>SUM(C95:C99)</f>
        <v>130680284</v>
      </c>
      <c r="D94" s="59">
        <f>SUM(D95:D99)</f>
        <v>150203128</v>
      </c>
      <c r="E94" s="14">
        <f>SUM(E95:E99)</f>
        <v>135574173</v>
      </c>
    </row>
    <row r="95" spans="1:5" ht="12" customHeight="1" x14ac:dyDescent="0.3">
      <c r="A95" s="25" t="s">
        <v>90</v>
      </c>
      <c r="B95" s="18" t="s">
        <v>75</v>
      </c>
      <c r="C95" s="105">
        <v>31340855</v>
      </c>
      <c r="D95" s="105">
        <v>31984198</v>
      </c>
      <c r="E95" s="106">
        <v>28524272</v>
      </c>
    </row>
    <row r="96" spans="1:5" ht="12" customHeight="1" x14ac:dyDescent="0.3">
      <c r="A96" s="22" t="s">
        <v>91</v>
      </c>
      <c r="B96" s="16" t="s">
        <v>127</v>
      </c>
      <c r="C96" s="93">
        <v>4830382</v>
      </c>
      <c r="D96" s="93">
        <v>4877034</v>
      </c>
      <c r="E96" s="94">
        <v>4172872</v>
      </c>
    </row>
    <row r="97" spans="1:5" ht="12" customHeight="1" x14ac:dyDescent="0.3">
      <c r="A97" s="22" t="s">
        <v>92</v>
      </c>
      <c r="B97" s="16" t="s">
        <v>109</v>
      </c>
      <c r="C97" s="95">
        <v>36745700</v>
      </c>
      <c r="D97" s="95">
        <v>42777024</v>
      </c>
      <c r="E97" s="96">
        <v>39203566</v>
      </c>
    </row>
    <row r="98" spans="1:5" ht="12" customHeight="1" x14ac:dyDescent="0.3">
      <c r="A98" s="22" t="s">
        <v>93</v>
      </c>
      <c r="B98" s="19" t="s">
        <v>128</v>
      </c>
      <c r="C98" s="95">
        <v>3300000</v>
      </c>
      <c r="D98" s="95">
        <v>3300000</v>
      </c>
      <c r="E98" s="96">
        <v>1438417</v>
      </c>
    </row>
    <row r="99" spans="1:5" ht="12" customHeight="1" x14ac:dyDescent="0.3">
      <c r="A99" s="22" t="s">
        <v>101</v>
      </c>
      <c r="B99" s="27" t="s">
        <v>129</v>
      </c>
      <c r="C99" s="95">
        <f>C104+C109+C100</f>
        <v>54463347</v>
      </c>
      <c r="D99" s="95">
        <f>D104+D109+D100</f>
        <v>67264872</v>
      </c>
      <c r="E99" s="95">
        <f>E104+E109+E100</f>
        <v>62235046</v>
      </c>
    </row>
    <row r="100" spans="1:5" ht="12" customHeight="1" x14ac:dyDescent="0.3">
      <c r="A100" s="22" t="s">
        <v>94</v>
      </c>
      <c r="B100" s="16" t="s">
        <v>12</v>
      </c>
      <c r="C100" s="95">
        <v>6841594</v>
      </c>
      <c r="D100" s="95">
        <v>6841594</v>
      </c>
      <c r="E100" s="96">
        <v>6841594</v>
      </c>
    </row>
    <row r="101" spans="1:5" ht="12" customHeight="1" x14ac:dyDescent="0.3">
      <c r="A101" s="22" t="s">
        <v>95</v>
      </c>
      <c r="B101" s="39" t="s">
        <v>13</v>
      </c>
      <c r="C101" s="95"/>
      <c r="D101" s="95"/>
      <c r="E101" s="96"/>
    </row>
    <row r="102" spans="1:5" ht="12" customHeight="1" x14ac:dyDescent="0.3">
      <c r="A102" s="22" t="s">
        <v>102</v>
      </c>
      <c r="B102" s="40" t="s">
        <v>14</v>
      </c>
      <c r="C102" s="95"/>
      <c r="D102" s="95"/>
      <c r="E102" s="96"/>
    </row>
    <row r="103" spans="1:5" ht="12" customHeight="1" x14ac:dyDescent="0.3">
      <c r="A103" s="22" t="s">
        <v>103</v>
      </c>
      <c r="B103" s="40" t="s">
        <v>15</v>
      </c>
      <c r="C103" s="95"/>
      <c r="D103" s="95"/>
      <c r="E103" s="96"/>
    </row>
    <row r="104" spans="1:5" ht="12" customHeight="1" x14ac:dyDescent="0.3">
      <c r="A104" s="22" t="s">
        <v>104</v>
      </c>
      <c r="B104" s="39" t="s">
        <v>16</v>
      </c>
      <c r="C104" s="95">
        <v>47621753</v>
      </c>
      <c r="D104" s="95">
        <v>48805753</v>
      </c>
      <c r="E104" s="96">
        <v>43775927</v>
      </c>
    </row>
    <row r="105" spans="1:5" ht="12" customHeight="1" x14ac:dyDescent="0.3">
      <c r="A105" s="22" t="s">
        <v>105</v>
      </c>
      <c r="B105" s="39" t="s">
        <v>17</v>
      </c>
      <c r="C105" s="95"/>
      <c r="D105" s="95"/>
      <c r="E105" s="96"/>
    </row>
    <row r="106" spans="1:5" ht="12" customHeight="1" x14ac:dyDescent="0.3">
      <c r="A106" s="22" t="s">
        <v>107</v>
      </c>
      <c r="B106" s="40" t="s">
        <v>18</v>
      </c>
      <c r="C106" s="95"/>
      <c r="D106" s="95"/>
      <c r="E106" s="96"/>
    </row>
    <row r="107" spans="1:5" ht="12" customHeight="1" x14ac:dyDescent="0.3">
      <c r="A107" s="21" t="s">
        <v>130</v>
      </c>
      <c r="B107" s="41" t="s">
        <v>19</v>
      </c>
      <c r="C107" s="95"/>
      <c r="D107" s="95"/>
      <c r="E107" s="96"/>
    </row>
    <row r="108" spans="1:5" ht="12" customHeight="1" x14ac:dyDescent="0.3">
      <c r="A108" s="22" t="s">
        <v>20</v>
      </c>
      <c r="B108" s="41" t="s">
        <v>21</v>
      </c>
      <c r="C108" s="95"/>
      <c r="D108" s="95"/>
      <c r="E108" s="96"/>
    </row>
    <row r="109" spans="1:5" ht="12" customHeight="1" thickBot="1" x14ac:dyDescent="0.35">
      <c r="A109" s="26" t="s">
        <v>22</v>
      </c>
      <c r="B109" s="42" t="s">
        <v>23</v>
      </c>
      <c r="C109" s="107">
        <v>0</v>
      </c>
      <c r="D109" s="107">
        <v>11617525</v>
      </c>
      <c r="E109" s="108">
        <v>11617525</v>
      </c>
    </row>
    <row r="110" spans="1:5" ht="12" customHeight="1" thickBot="1" x14ac:dyDescent="0.35">
      <c r="A110" s="28" t="s">
        <v>65</v>
      </c>
      <c r="B110" s="31" t="s">
        <v>24</v>
      </c>
      <c r="C110" s="60">
        <f>+C111+C113+C115</f>
        <v>25075712</v>
      </c>
      <c r="D110" s="60">
        <f>+D111+D113+D115</f>
        <v>36183207</v>
      </c>
      <c r="E110" s="43">
        <f>+E111+E113+E115</f>
        <v>29647926</v>
      </c>
    </row>
    <row r="111" spans="1:5" ht="12" customHeight="1" x14ac:dyDescent="0.3">
      <c r="A111" s="23" t="s">
        <v>96</v>
      </c>
      <c r="B111" s="16" t="s">
        <v>135</v>
      </c>
      <c r="C111" s="91">
        <v>19075712</v>
      </c>
      <c r="D111" s="91">
        <v>20607921</v>
      </c>
      <c r="E111" s="92">
        <v>17625221</v>
      </c>
    </row>
    <row r="112" spans="1:5" ht="12" customHeight="1" x14ac:dyDescent="0.3">
      <c r="A112" s="23" t="s">
        <v>97</v>
      </c>
      <c r="B112" s="20" t="s">
        <v>25</v>
      </c>
      <c r="C112" s="91"/>
      <c r="D112" s="91"/>
      <c r="E112" s="92"/>
    </row>
    <row r="113" spans="1:5" x14ac:dyDescent="0.3">
      <c r="A113" s="23" t="s">
        <v>98</v>
      </c>
      <c r="B113" s="20" t="s">
        <v>131</v>
      </c>
      <c r="C113" s="93">
        <v>6000000</v>
      </c>
      <c r="D113" s="93">
        <v>6270000</v>
      </c>
      <c r="E113" s="94">
        <v>2717419</v>
      </c>
    </row>
    <row r="114" spans="1:5" ht="12" customHeight="1" x14ac:dyDescent="0.3">
      <c r="A114" s="23" t="s">
        <v>99</v>
      </c>
      <c r="B114" s="20" t="s">
        <v>26</v>
      </c>
      <c r="C114" s="93"/>
      <c r="D114" s="93"/>
      <c r="E114" s="94"/>
    </row>
    <row r="115" spans="1:5" ht="12" customHeight="1" x14ac:dyDescent="0.3">
      <c r="A115" s="23" t="s">
        <v>100</v>
      </c>
      <c r="B115" s="52" t="s">
        <v>137</v>
      </c>
      <c r="C115" s="93">
        <f>C119</f>
        <v>0</v>
      </c>
      <c r="D115" s="93">
        <f t="shared" ref="D115:E115" si="0">D119</f>
        <v>9305286</v>
      </c>
      <c r="E115" s="93">
        <f t="shared" si="0"/>
        <v>9305286</v>
      </c>
    </row>
    <row r="116" spans="1:5" ht="21.75" customHeight="1" x14ac:dyDescent="0.3">
      <c r="A116" s="23" t="s">
        <v>106</v>
      </c>
      <c r="B116" s="51" t="s">
        <v>27</v>
      </c>
      <c r="C116" s="93"/>
      <c r="D116" s="93"/>
      <c r="E116" s="94"/>
    </row>
    <row r="117" spans="1:5" ht="24" customHeight="1" x14ac:dyDescent="0.3">
      <c r="A117" s="23" t="s">
        <v>108</v>
      </c>
      <c r="B117" s="67" t="s">
        <v>28</v>
      </c>
      <c r="C117" s="93"/>
      <c r="D117" s="93"/>
      <c r="E117" s="94"/>
    </row>
    <row r="118" spans="1:5" ht="18.75" customHeight="1" x14ac:dyDescent="0.3">
      <c r="A118" s="23" t="s">
        <v>132</v>
      </c>
      <c r="B118" s="40" t="s">
        <v>15</v>
      </c>
      <c r="C118" s="93"/>
      <c r="D118" s="93"/>
      <c r="E118" s="94"/>
    </row>
    <row r="119" spans="1:5" ht="12" customHeight="1" x14ac:dyDescent="0.3">
      <c r="A119" s="23" t="s">
        <v>133</v>
      </c>
      <c r="B119" s="40" t="s">
        <v>29</v>
      </c>
      <c r="C119" s="93"/>
      <c r="D119" s="93">
        <v>9305286</v>
      </c>
      <c r="E119" s="94">
        <v>9305286</v>
      </c>
    </row>
    <row r="120" spans="1:5" ht="12" customHeight="1" x14ac:dyDescent="0.3">
      <c r="A120" s="23" t="s">
        <v>134</v>
      </c>
      <c r="B120" s="40" t="s">
        <v>30</v>
      </c>
      <c r="C120" s="93"/>
      <c r="D120" s="93"/>
      <c r="E120" s="94"/>
    </row>
    <row r="121" spans="1:5" s="87" customFormat="1" ht="17.25" customHeight="1" x14ac:dyDescent="0.25">
      <c r="A121" s="23" t="s">
        <v>31</v>
      </c>
      <c r="B121" s="40" t="s">
        <v>18</v>
      </c>
      <c r="C121" s="93"/>
      <c r="D121" s="93"/>
      <c r="E121" s="94"/>
    </row>
    <row r="122" spans="1:5" ht="12" customHeight="1" x14ac:dyDescent="0.3">
      <c r="A122" s="23" t="s">
        <v>32</v>
      </c>
      <c r="B122" s="40" t="s">
        <v>33</v>
      </c>
      <c r="C122" s="93"/>
      <c r="D122" s="93"/>
      <c r="E122" s="94"/>
    </row>
    <row r="123" spans="1:5" ht="12" customHeight="1" thickBot="1" x14ac:dyDescent="0.35">
      <c r="A123" s="21" t="s">
        <v>34</v>
      </c>
      <c r="B123" s="40" t="s">
        <v>35</v>
      </c>
      <c r="C123" s="95"/>
      <c r="D123" s="95"/>
      <c r="E123" s="96"/>
    </row>
    <row r="124" spans="1:5" ht="12" customHeight="1" thickBot="1" x14ac:dyDescent="0.35">
      <c r="A124" s="28" t="s">
        <v>66</v>
      </c>
      <c r="B124" s="36" t="s">
        <v>36</v>
      </c>
      <c r="C124" s="60">
        <f>C125</f>
        <v>12898439</v>
      </c>
      <c r="D124" s="60">
        <f>D125</f>
        <v>66929479</v>
      </c>
      <c r="E124" s="43">
        <f>+E125+E126</f>
        <v>0</v>
      </c>
    </row>
    <row r="125" spans="1:5" ht="12" customHeight="1" x14ac:dyDescent="0.3">
      <c r="A125" s="23" t="s">
        <v>79</v>
      </c>
      <c r="B125" s="17" t="s">
        <v>76</v>
      </c>
      <c r="C125" s="91">
        <v>12898439</v>
      </c>
      <c r="D125" s="91">
        <v>66929479</v>
      </c>
      <c r="E125" s="45"/>
    </row>
    <row r="126" spans="1:5" ht="12" customHeight="1" thickBot="1" x14ac:dyDescent="0.35">
      <c r="A126" s="24" t="s">
        <v>80</v>
      </c>
      <c r="B126" s="20" t="s">
        <v>77</v>
      </c>
      <c r="C126" s="95"/>
      <c r="D126" s="95"/>
      <c r="E126" s="46"/>
    </row>
    <row r="127" spans="1:5" ht="12" customHeight="1" thickBot="1" x14ac:dyDescent="0.35">
      <c r="A127" s="28" t="s">
        <v>67</v>
      </c>
      <c r="B127" s="36" t="s">
        <v>37</v>
      </c>
      <c r="C127" s="60">
        <f>+C94+C110+C124</f>
        <v>168654435</v>
      </c>
      <c r="D127" s="60">
        <f>+D94+D110+D124</f>
        <v>253315814</v>
      </c>
      <c r="E127" s="60">
        <f>+E94+E110+E124</f>
        <v>165222099</v>
      </c>
    </row>
    <row r="128" spans="1:5" ht="12" customHeight="1" thickBot="1" x14ac:dyDescent="0.35">
      <c r="A128" s="28" t="s">
        <v>68</v>
      </c>
      <c r="B128" s="36" t="s">
        <v>38</v>
      </c>
      <c r="C128" s="60">
        <f>+C129+C130+C131</f>
        <v>0</v>
      </c>
      <c r="D128" s="60">
        <f>+D129+D130+D131</f>
        <v>0</v>
      </c>
      <c r="E128" s="43">
        <f>+E129+E130+E131</f>
        <v>0</v>
      </c>
    </row>
    <row r="129" spans="1:9" ht="12" customHeight="1" x14ac:dyDescent="0.3">
      <c r="A129" s="23" t="s">
        <v>83</v>
      </c>
      <c r="B129" s="17" t="s">
        <v>39</v>
      </c>
      <c r="C129" s="61"/>
      <c r="D129" s="61"/>
      <c r="E129" s="44"/>
    </row>
    <row r="130" spans="1:9" ht="12" customHeight="1" x14ac:dyDescent="0.3">
      <c r="A130" s="23" t="s">
        <v>84</v>
      </c>
      <c r="B130" s="17" t="s">
        <v>40</v>
      </c>
      <c r="C130" s="61"/>
      <c r="D130" s="61"/>
      <c r="E130" s="44"/>
    </row>
    <row r="131" spans="1:9" ht="12" customHeight="1" thickBot="1" x14ac:dyDescent="0.35">
      <c r="A131" s="21" t="s">
        <v>85</v>
      </c>
      <c r="B131" s="15" t="s">
        <v>41</v>
      </c>
      <c r="C131" s="61"/>
      <c r="D131" s="61"/>
      <c r="E131" s="44"/>
    </row>
    <row r="132" spans="1:9" ht="12" customHeight="1" thickBot="1" x14ac:dyDescent="0.35">
      <c r="A132" s="28" t="s">
        <v>69</v>
      </c>
      <c r="B132" s="36" t="s">
        <v>42</v>
      </c>
      <c r="C132" s="60">
        <f>+C133+C134+C136+C135</f>
        <v>0</v>
      </c>
      <c r="D132" s="60">
        <f>+D133+D134+D136+D135</f>
        <v>0</v>
      </c>
      <c r="E132" s="43">
        <f>+E133+E134+E136+E135</f>
        <v>0</v>
      </c>
    </row>
    <row r="133" spans="1:9" ht="12" customHeight="1" x14ac:dyDescent="0.3">
      <c r="A133" s="23" t="s">
        <v>86</v>
      </c>
      <c r="B133" s="17" t="s">
        <v>43</v>
      </c>
      <c r="C133" s="61"/>
      <c r="D133" s="61"/>
      <c r="E133" s="44"/>
    </row>
    <row r="134" spans="1:9" ht="12" customHeight="1" x14ac:dyDescent="0.3">
      <c r="A134" s="23" t="s">
        <v>87</v>
      </c>
      <c r="B134" s="17" t="s">
        <v>44</v>
      </c>
      <c r="C134" s="61"/>
      <c r="D134" s="61"/>
      <c r="E134" s="44"/>
    </row>
    <row r="135" spans="1:9" ht="12" customHeight="1" x14ac:dyDescent="0.3">
      <c r="A135" s="23" t="s">
        <v>183</v>
      </c>
      <c r="B135" s="17" t="s">
        <v>45</v>
      </c>
      <c r="C135" s="61"/>
      <c r="D135" s="61"/>
      <c r="E135" s="44"/>
    </row>
    <row r="136" spans="1:9" ht="12" customHeight="1" thickBot="1" x14ac:dyDescent="0.35">
      <c r="A136" s="21" t="s">
        <v>185</v>
      </c>
      <c r="B136" s="15" t="s">
        <v>46</v>
      </c>
      <c r="C136" s="61"/>
      <c r="D136" s="61"/>
      <c r="E136" s="44"/>
    </row>
    <row r="137" spans="1:9" ht="12" customHeight="1" thickBot="1" x14ac:dyDescent="0.35">
      <c r="A137" s="28" t="s">
        <v>70</v>
      </c>
      <c r="B137" s="36" t="s">
        <v>47</v>
      </c>
      <c r="C137" s="66">
        <f>+C138+C139+C140+C141</f>
        <v>2501617</v>
      </c>
      <c r="D137" s="66">
        <f>+D138+D139+D140+D141</f>
        <v>3485021</v>
      </c>
      <c r="E137" s="79">
        <f>+E138+E139+E140+E141</f>
        <v>3485021</v>
      </c>
    </row>
    <row r="138" spans="1:9" ht="12" customHeight="1" x14ac:dyDescent="0.3">
      <c r="A138" s="23" t="s">
        <v>88</v>
      </c>
      <c r="B138" s="17" t="s">
        <v>48</v>
      </c>
      <c r="C138" s="61"/>
      <c r="D138" s="61"/>
      <c r="E138" s="44"/>
    </row>
    <row r="139" spans="1:9" ht="12" customHeight="1" x14ac:dyDescent="0.3">
      <c r="A139" s="23" t="s">
        <v>89</v>
      </c>
      <c r="B139" s="17" t="s">
        <v>49</v>
      </c>
      <c r="C139" s="93">
        <v>2501617</v>
      </c>
      <c r="D139" s="93">
        <v>3485021</v>
      </c>
      <c r="E139" s="94">
        <v>3485021</v>
      </c>
    </row>
    <row r="140" spans="1:9" ht="12" customHeight="1" x14ac:dyDescent="0.3">
      <c r="A140" s="23" t="s">
        <v>192</v>
      </c>
      <c r="B140" s="17" t="s">
        <v>50</v>
      </c>
      <c r="C140" s="61"/>
      <c r="D140" s="61"/>
      <c r="E140" s="44"/>
    </row>
    <row r="141" spans="1:9" ht="12" customHeight="1" thickBot="1" x14ac:dyDescent="0.35">
      <c r="A141" s="21" t="s">
        <v>194</v>
      </c>
      <c r="B141" s="15" t="s">
        <v>51</v>
      </c>
      <c r="C141" s="61"/>
      <c r="D141" s="61"/>
      <c r="E141" s="44"/>
    </row>
    <row r="142" spans="1:9" ht="15" customHeight="1" thickBot="1" x14ac:dyDescent="0.35">
      <c r="A142" s="28" t="s">
        <v>71</v>
      </c>
      <c r="B142" s="36" t="s">
        <v>52</v>
      </c>
      <c r="C142" s="5">
        <f>+C143+C144+C145+C146</f>
        <v>0</v>
      </c>
      <c r="D142" s="5">
        <f>+D143+D144+D145+D146</f>
        <v>0</v>
      </c>
      <c r="E142" s="13">
        <f>+E143+E144+E145+E146</f>
        <v>0</v>
      </c>
      <c r="F142" s="77"/>
      <c r="G142" s="78"/>
      <c r="H142" s="78"/>
      <c r="I142" s="78"/>
    </row>
    <row r="143" spans="1:9" s="70" customFormat="1" ht="12.9" customHeight="1" x14ac:dyDescent="0.25">
      <c r="A143" s="23" t="s">
        <v>125</v>
      </c>
      <c r="B143" s="17" t="s">
        <v>53</v>
      </c>
      <c r="C143" s="61"/>
      <c r="D143" s="61"/>
      <c r="E143" s="44"/>
    </row>
    <row r="144" spans="1:9" ht="12.75" customHeight="1" x14ac:dyDescent="0.3">
      <c r="A144" s="23" t="s">
        <v>126</v>
      </c>
      <c r="B144" s="17" t="s">
        <v>54</v>
      </c>
      <c r="C144" s="61"/>
      <c r="D144" s="61"/>
      <c r="E144" s="44"/>
    </row>
    <row r="145" spans="1:5" ht="12.75" customHeight="1" x14ac:dyDescent="0.3">
      <c r="A145" s="23" t="s">
        <v>136</v>
      </c>
      <c r="B145" s="17" t="s">
        <v>55</v>
      </c>
      <c r="C145" s="61"/>
      <c r="D145" s="61"/>
      <c r="E145" s="44"/>
    </row>
    <row r="146" spans="1:5" ht="12.75" customHeight="1" thickBot="1" x14ac:dyDescent="0.35">
      <c r="A146" s="23" t="s">
        <v>200</v>
      </c>
      <c r="B146" s="17" t="s">
        <v>56</v>
      </c>
      <c r="C146" s="61"/>
      <c r="D146" s="61"/>
      <c r="E146" s="44"/>
    </row>
    <row r="147" spans="1:5" ht="16.2" thickBot="1" x14ac:dyDescent="0.35">
      <c r="A147" s="28" t="s">
        <v>72</v>
      </c>
      <c r="B147" s="36" t="s">
        <v>57</v>
      </c>
      <c r="C147" s="11">
        <f>+C128+C132+C137+C142</f>
        <v>2501617</v>
      </c>
      <c r="D147" s="11">
        <f>+D128+D132+D137+D142</f>
        <v>3485021</v>
      </c>
      <c r="E147" s="12">
        <f>+E128+E132+E137+E142</f>
        <v>3485021</v>
      </c>
    </row>
    <row r="148" spans="1:5" ht="16.2" thickBot="1" x14ac:dyDescent="0.35">
      <c r="A148" s="53" t="s">
        <v>73</v>
      </c>
      <c r="B148" s="56" t="s">
        <v>58</v>
      </c>
      <c r="C148" s="11">
        <f>+C127+C147</f>
        <v>171156052</v>
      </c>
      <c r="D148" s="11">
        <f>+D127+D147</f>
        <v>256800835</v>
      </c>
      <c r="E148" s="12">
        <f>+E127+E147</f>
        <v>168707120</v>
      </c>
    </row>
    <row r="150" spans="1:5" ht="18.75" customHeight="1" x14ac:dyDescent="0.3">
      <c r="A150" s="109" t="s">
        <v>59</v>
      </c>
      <c r="B150" s="109"/>
      <c r="C150" s="109"/>
      <c r="D150" s="109"/>
      <c r="E150" s="109"/>
    </row>
    <row r="151" spans="1:5" ht="13.5" customHeight="1" thickBot="1" x14ac:dyDescent="0.35">
      <c r="A151" s="38" t="s">
        <v>115</v>
      </c>
      <c r="B151" s="38"/>
      <c r="C151" s="68"/>
      <c r="E151" s="55" t="s">
        <v>244</v>
      </c>
    </row>
    <row r="152" spans="1:5" ht="16.2" thickBot="1" x14ac:dyDescent="0.35">
      <c r="A152" s="28">
        <v>1</v>
      </c>
      <c r="B152" s="31" t="s">
        <v>60</v>
      </c>
      <c r="C152" s="54">
        <f>+C63-C127</f>
        <v>-34608383</v>
      </c>
      <c r="D152" s="54">
        <f>+D63-D127</f>
        <v>-34277256</v>
      </c>
      <c r="E152" s="54">
        <f>+E63-E127</f>
        <v>48707119</v>
      </c>
    </row>
    <row r="153" spans="1:5" ht="16.2" thickBot="1" x14ac:dyDescent="0.35">
      <c r="A153" s="28" t="s">
        <v>65</v>
      </c>
      <c r="B153" s="31" t="s">
        <v>61</v>
      </c>
      <c r="C153" s="54">
        <f>+C86-C147</f>
        <v>36498383</v>
      </c>
      <c r="D153" s="54">
        <f>+D86-D147</f>
        <v>35853296</v>
      </c>
      <c r="E153" s="54">
        <f>+E86-E147</f>
        <v>38512020</v>
      </c>
    </row>
    <row r="154" spans="1:5" ht="7.5" customHeight="1" x14ac:dyDescent="0.3"/>
    <row r="156" spans="1:5" ht="12.75" customHeight="1" x14ac:dyDescent="0.3"/>
    <row r="157" spans="1:5" ht="12.75" customHeight="1" x14ac:dyDescent="0.3"/>
    <row r="158" spans="1:5" ht="12.75" customHeight="1" x14ac:dyDescent="0.3"/>
    <row r="159" spans="1:5" ht="12.75" customHeight="1" x14ac:dyDescent="0.3"/>
    <row r="160" spans="1:5" ht="12.75" customHeight="1" x14ac:dyDescent="0.3"/>
    <row r="161" ht="12.75" customHeight="1" x14ac:dyDescent="0.3"/>
    <row r="162" ht="12.75" customHeight="1" x14ac:dyDescent="0.3"/>
    <row r="163" ht="12.75" customHeight="1" x14ac:dyDescent="0.3"/>
  </sheetData>
  <mergeCells count="10">
    <mergeCell ref="C1:E1"/>
    <mergeCell ref="A150:E150"/>
    <mergeCell ref="A2:E2"/>
    <mergeCell ref="A89:E89"/>
    <mergeCell ref="A91:A92"/>
    <mergeCell ref="B91:B92"/>
    <mergeCell ref="C91:E91"/>
    <mergeCell ref="A4:A5"/>
    <mergeCell ref="B4:B5"/>
    <mergeCell ref="C4:E4"/>
  </mergeCells>
  <phoneticPr fontId="0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63" fitToHeight="2" orientation="portrait" r:id="rId1"/>
  <headerFooter alignWithMargins="0">
    <oddHeader>&amp;C&amp;"Times New Roman CE,Félkövér"&amp;12
Nemesgulács Község Önkormányzat
2021. ÉVI ZÁRSZÁMADÁSÁNAK PÉNZÜGYI MÉRLEGE KÖTELEZŐ FELADATOK
&amp;10
&amp;R&amp;"Times New Roman CE,Félkövér dőlt"&amp;11 2. melléklet a  /2022. (V.  . ) önkormányzati rendelethez</oddHeader>
  </headerFooter>
  <rowBreaks count="1" manualBreakCount="1">
    <brk id="8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2.sz.mell.</vt:lpstr>
      <vt:lpstr>'2.sz.mell.'!Nyomtatási_terület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Windows-felhasználó</cp:lastModifiedBy>
  <cp:lastPrinted>2022-05-13T07:17:48Z</cp:lastPrinted>
  <dcterms:created xsi:type="dcterms:W3CDTF">1999-10-30T10:30:45Z</dcterms:created>
  <dcterms:modified xsi:type="dcterms:W3CDTF">2022-05-13T07:17:56Z</dcterms:modified>
</cp:coreProperties>
</file>