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10.3. Rendeletek tervezete\Nemesgulács\"/>
    </mc:Choice>
  </mc:AlternateContent>
  <bookViews>
    <workbookView xWindow="-120" yWindow="-120" windowWidth="29040" windowHeight="15840" firstSheet="3" activeTab="8"/>
  </bookViews>
  <sheets>
    <sheet name="1.Mérleg" sheetId="1" r:id="rId1"/>
    <sheet name="2. Bevétel funkció" sheetId="2" r:id="rId2"/>
    <sheet name="3.Bevétel jogcím" sheetId="3" r:id="rId3"/>
    <sheet name="4.Bevétel feladat" sheetId="4" r:id="rId4"/>
    <sheet name="5.kiadás" sheetId="5" r:id="rId5"/>
    <sheet name="6.Kiadás feladat" sheetId="6" r:id="rId6"/>
    <sheet name="7.Felhalmozási kiadások" sheetId="7" r:id="rId7"/>
    <sheet name="8. gördülő" sheetId="11" r:id="rId8"/>
    <sheet name="9.ei. felh. " sheetId="10" r:id="rId9"/>
    <sheet name="Munka1" sheetId="13" r:id="rId10"/>
  </sheets>
  <definedNames>
    <definedName name="Excel_BuiltIn_Print_Area_3_1">'5.kiadás'!$B$3:$F$123</definedName>
    <definedName name="_xlnm.Print_Area" localSheetId="0">'1.Mérleg'!$A$1:$E$35</definedName>
    <definedName name="_xlnm.Print_Area" localSheetId="1">'2. Bevétel funkció'!$A$1:$H$80</definedName>
    <definedName name="_xlnm.Print_Area" localSheetId="2">'3.Bevétel jogcím'!$A$1:$I$62</definedName>
    <definedName name="_xlnm.Print_Area" localSheetId="3">'4.Bevétel feladat'!$A$1:$G$20</definedName>
    <definedName name="_xlnm.Print_Area" localSheetId="4">'5.kiadás'!$A$1:$I$304</definedName>
    <definedName name="_xlnm.Print_Area" localSheetId="5">'6.Kiadás feladat'!$A$1:$G$28</definedName>
    <definedName name="_xlnm.Print_Area" localSheetId="6">'7.Felhalmozási kiadások'!$A$1:$D$24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5" i="2" l="1"/>
  <c r="I11" i="3"/>
  <c r="I12" i="3"/>
  <c r="I26" i="3"/>
  <c r="H26" i="3"/>
  <c r="C17" i="7" l="1"/>
  <c r="I295" i="5"/>
  <c r="E33" i="1" l="1"/>
  <c r="E29" i="1"/>
  <c r="E23" i="1"/>
  <c r="E19" i="1"/>
  <c r="E15" i="1"/>
  <c r="E10" i="1"/>
  <c r="I65" i="5"/>
  <c r="D17" i="7"/>
  <c r="I300" i="5"/>
  <c r="D22" i="7"/>
  <c r="I74" i="5"/>
  <c r="I122" i="5"/>
  <c r="I284" i="5"/>
  <c r="H29" i="2"/>
  <c r="H77" i="2"/>
  <c r="H78" i="2"/>
  <c r="H32" i="2"/>
  <c r="G32" i="2"/>
  <c r="H11" i="2"/>
  <c r="G11" i="2"/>
  <c r="H16" i="2"/>
  <c r="G16" i="2"/>
  <c r="H48" i="2"/>
  <c r="D10" i="1"/>
  <c r="I296" i="5"/>
  <c r="I239" i="5"/>
  <c r="I243" i="5"/>
  <c r="H243" i="5"/>
  <c r="I240" i="5"/>
  <c r="H240" i="5"/>
  <c r="I241" i="5"/>
  <c r="H241" i="5"/>
  <c r="I151" i="5"/>
  <c r="I157" i="5"/>
  <c r="H157" i="5"/>
  <c r="I123" i="5"/>
  <c r="I127" i="5"/>
  <c r="H127" i="5"/>
  <c r="I124" i="5"/>
  <c r="I148" i="5"/>
  <c r="H148" i="5"/>
  <c r="I90" i="5"/>
  <c r="I291" i="5"/>
  <c r="I289" i="5"/>
  <c r="I286" i="5"/>
  <c r="I274" i="5"/>
  <c r="I273" i="5" s="1"/>
  <c r="I272" i="5" s="1"/>
  <c r="I269" i="5"/>
  <c r="I268" i="5" s="1"/>
  <c r="I267" i="5" s="1"/>
  <c r="I265" i="5"/>
  <c r="I263" i="5"/>
  <c r="I261" i="5"/>
  <c r="I257" i="5"/>
  <c r="I253" i="5"/>
  <c r="I252" i="5"/>
  <c r="I251" i="5" s="1"/>
  <c r="I250" i="5" s="1"/>
  <c r="I247" i="5"/>
  <c r="I301" i="5" s="1"/>
  <c r="I245" i="5"/>
  <c r="I237" i="5"/>
  <c r="I235" i="5" s="1"/>
  <c r="I232" i="5"/>
  <c r="I227" i="5"/>
  <c r="I226" i="5" s="1"/>
  <c r="I224" i="5"/>
  <c r="I223" i="5"/>
  <c r="I220" i="5"/>
  <c r="I218" i="5"/>
  <c r="I214" i="5"/>
  <c r="I212" i="5"/>
  <c r="I210" i="5"/>
  <c r="I206" i="5"/>
  <c r="I203" i="5"/>
  <c r="I202" i="5"/>
  <c r="I201" i="5" s="1"/>
  <c r="I200" i="5" s="1"/>
  <c r="I198" i="5"/>
  <c r="I196" i="5"/>
  <c r="I193" i="5"/>
  <c r="I192" i="5"/>
  <c r="I190" i="5"/>
  <c r="I189" i="5" s="1"/>
  <c r="I188" i="5" s="1"/>
  <c r="I187" i="5" s="1"/>
  <c r="I183" i="5"/>
  <c r="I181" i="5"/>
  <c r="I180" i="5" s="1"/>
  <c r="I178" i="5"/>
  <c r="I174" i="5" s="1"/>
  <c r="I175" i="5"/>
  <c r="I172" i="5"/>
  <c r="I171" i="5"/>
  <c r="I167" i="5"/>
  <c r="I164" i="5"/>
  <c r="I159" i="5"/>
  <c r="I152" i="5"/>
  <c r="I145" i="5"/>
  <c r="I142" i="5"/>
  <c r="I138" i="5"/>
  <c r="I137" i="5"/>
  <c r="I133" i="5"/>
  <c r="I132" i="5" s="1"/>
  <c r="I131" i="5" s="1"/>
  <c r="I129" i="5"/>
  <c r="I120" i="5"/>
  <c r="I118" i="5"/>
  <c r="I117" i="5"/>
  <c r="I116" i="5" s="1"/>
  <c r="I115" i="5" s="1"/>
  <c r="I113" i="5"/>
  <c r="I111" i="5"/>
  <c r="I109" i="5"/>
  <c r="I108" i="5"/>
  <c r="I105" i="5"/>
  <c r="I100" i="5" s="1"/>
  <c r="I99" i="5" s="1"/>
  <c r="I101" i="5"/>
  <c r="I97" i="5"/>
  <c r="I94" i="5"/>
  <c r="I93" i="5" s="1"/>
  <c r="I92" i="5" s="1"/>
  <c r="I88" i="5"/>
  <c r="I86" i="5"/>
  <c r="I82" i="5"/>
  <c r="I81" i="5" s="1"/>
  <c r="I75" i="5" s="1"/>
  <c r="I79" i="5"/>
  <c r="I77" i="5"/>
  <c r="I76" i="5"/>
  <c r="I71" i="5"/>
  <c r="I303" i="5" s="1"/>
  <c r="I67" i="5"/>
  <c r="I52" i="5"/>
  <c r="I50" i="5" s="1"/>
  <c r="I44" i="5"/>
  <c r="I38" i="5"/>
  <c r="I35" i="5"/>
  <c r="I30" i="5"/>
  <c r="I29" i="5" s="1"/>
  <c r="I27" i="5"/>
  <c r="I25" i="5" s="1"/>
  <c r="I21" i="5"/>
  <c r="I19" i="5"/>
  <c r="I14" i="5"/>
  <c r="I12" i="5"/>
  <c r="I11" i="5" s="1"/>
  <c r="I59" i="3"/>
  <c r="I58" i="3" s="1"/>
  <c r="I56" i="3"/>
  <c r="I54" i="3"/>
  <c r="I52" i="3"/>
  <c r="I46" i="3"/>
  <c r="I44" i="3"/>
  <c r="I42" i="3"/>
  <c r="I40" i="3"/>
  <c r="I38" i="3"/>
  <c r="I37" i="3"/>
  <c r="I34" i="3" s="1"/>
  <c r="I35" i="3"/>
  <c r="I32" i="3"/>
  <c r="I31" i="3"/>
  <c r="I28" i="3"/>
  <c r="H76" i="2"/>
  <c r="H68" i="2"/>
  <c r="H67" i="2" s="1"/>
  <c r="H65" i="2"/>
  <c r="H64" i="2" s="1"/>
  <c r="H62" i="2"/>
  <c r="H61" i="2" s="1"/>
  <c r="H60" i="2" s="1"/>
  <c r="H58" i="2"/>
  <c r="H55" i="2"/>
  <c r="H54" i="2" s="1"/>
  <c r="H52" i="2"/>
  <c r="H51" i="2" s="1"/>
  <c r="H47" i="2"/>
  <c r="H46" i="2" s="1"/>
  <c r="H79" i="2" s="1"/>
  <c r="H44" i="2"/>
  <c r="H73" i="2" s="1"/>
  <c r="H36" i="2"/>
  <c r="H30" i="2"/>
  <c r="H27" i="2"/>
  <c r="H25" i="2"/>
  <c r="H23" i="2"/>
  <c r="H22" i="2"/>
  <c r="H19" i="2" s="1"/>
  <c r="H20" i="2"/>
  <c r="H12" i="2"/>
  <c r="E35" i="1" l="1"/>
  <c r="E21" i="1"/>
  <c r="D24" i="7"/>
  <c r="I107" i="5"/>
  <c r="I209" i="5"/>
  <c r="I260" i="5"/>
  <c r="I259" i="5" s="1"/>
  <c r="I285" i="5"/>
  <c r="I18" i="5"/>
  <c r="I163" i="5"/>
  <c r="I217" i="5"/>
  <c r="I17" i="5"/>
  <c r="I162" i="5"/>
  <c r="I150" i="5" s="1"/>
  <c r="I216" i="5"/>
  <c r="I42" i="5"/>
  <c r="I299" i="5" s="1"/>
  <c r="I298" i="5"/>
  <c r="I271" i="5"/>
  <c r="I62" i="3"/>
  <c r="H18" i="2"/>
  <c r="H74" i="2"/>
  <c r="H72" i="2"/>
  <c r="H80" i="2" s="1"/>
  <c r="H34" i="2"/>
  <c r="H71" i="2" s="1"/>
  <c r="H75" i="2"/>
  <c r="O26" i="10"/>
  <c r="O24" i="10"/>
  <c r="O23" i="10"/>
  <c r="O22" i="10"/>
  <c r="O21" i="10"/>
  <c r="O20" i="10"/>
  <c r="O19" i="10"/>
  <c r="O18" i="10"/>
  <c r="O11" i="10"/>
  <c r="O10" i="10"/>
  <c r="O8" i="10"/>
  <c r="O7" i="10"/>
  <c r="I10" i="5" l="1"/>
  <c r="I208" i="5"/>
  <c r="I297" i="5"/>
  <c r="I304" i="5" s="1"/>
  <c r="I293" i="5"/>
  <c r="E18" i="11"/>
  <c r="G18" i="11"/>
  <c r="F18" i="11"/>
  <c r="G9" i="11"/>
  <c r="G20" i="11" s="1"/>
  <c r="F9" i="11"/>
  <c r="N16" i="10"/>
  <c r="M16" i="10"/>
  <c r="L16" i="10"/>
  <c r="K16" i="10"/>
  <c r="J16" i="10"/>
  <c r="I16" i="10"/>
  <c r="H16" i="10"/>
  <c r="G16" i="10"/>
  <c r="F16" i="10"/>
  <c r="E16" i="10"/>
  <c r="D16" i="10"/>
  <c r="C16" i="10"/>
  <c r="O15" i="10"/>
  <c r="F20" i="11" l="1"/>
  <c r="O16" i="10"/>
  <c r="G31" i="11"/>
  <c r="F31" i="11"/>
  <c r="E31" i="11"/>
  <c r="F27" i="11"/>
  <c r="G27" i="11"/>
  <c r="E27" i="11"/>
  <c r="E33" i="11" s="1"/>
  <c r="G21" i="11"/>
  <c r="F21" i="11"/>
  <c r="E21" i="11"/>
  <c r="D27" i="11"/>
  <c r="D31" i="11"/>
  <c r="D21" i="11"/>
  <c r="D18" i="11"/>
  <c r="E9" i="11"/>
  <c r="E20" i="11" s="1"/>
  <c r="D9" i="11"/>
  <c r="C22" i="7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E28" i="6"/>
  <c r="D28" i="6"/>
  <c r="D33" i="1"/>
  <c r="D29" i="1"/>
  <c r="D23" i="1"/>
  <c r="G19" i="4"/>
  <c r="G18" i="4"/>
  <c r="G17" i="4"/>
  <c r="G16" i="4"/>
  <c r="G15" i="4"/>
  <c r="G14" i="4"/>
  <c r="G13" i="4"/>
  <c r="G12" i="4"/>
  <c r="G11" i="4"/>
  <c r="G10" i="4"/>
  <c r="D20" i="4"/>
  <c r="G68" i="2"/>
  <c r="G67" i="2" s="1"/>
  <c r="G30" i="2"/>
  <c r="G29" i="2" s="1"/>
  <c r="G12" i="2"/>
  <c r="G65" i="2"/>
  <c r="G64" i="2" s="1"/>
  <c r="G55" i="2"/>
  <c r="D33" i="11" l="1"/>
  <c r="D35" i="1"/>
  <c r="G75" i="2"/>
  <c r="G28" i="6"/>
  <c r="G20" i="4"/>
  <c r="C24" i="7"/>
  <c r="G33" i="11"/>
  <c r="F33" i="11"/>
  <c r="H67" i="5"/>
  <c r="H97" i="5"/>
  <c r="H291" i="5"/>
  <c r="H289" i="5"/>
  <c r="H286" i="5"/>
  <c r="H274" i="5"/>
  <c r="H273" i="5" s="1"/>
  <c r="H272" i="5" s="1"/>
  <c r="H269" i="5"/>
  <c r="H268" i="5" s="1"/>
  <c r="H267" i="5" s="1"/>
  <c r="H265" i="5"/>
  <c r="H263" i="5"/>
  <c r="H261" i="5"/>
  <c r="H257" i="5"/>
  <c r="H253" i="5"/>
  <c r="H252" i="5" s="1"/>
  <c r="H247" i="5"/>
  <c r="H301" i="5" s="1"/>
  <c r="H245" i="5"/>
  <c r="H237" i="5"/>
  <c r="H235" i="5" s="1"/>
  <c r="H232" i="5"/>
  <c r="H227" i="5"/>
  <c r="H224" i="5"/>
  <c r="H223" i="5" s="1"/>
  <c r="H220" i="5"/>
  <c r="H218" i="5"/>
  <c r="H214" i="5"/>
  <c r="H212" i="5"/>
  <c r="H210" i="5"/>
  <c r="H206" i="5"/>
  <c r="H203" i="5"/>
  <c r="H202" i="5" s="1"/>
  <c r="H198" i="5"/>
  <c r="H196" i="5"/>
  <c r="H193" i="5"/>
  <c r="H190" i="5"/>
  <c r="H189" i="5" s="1"/>
  <c r="H183" i="5"/>
  <c r="H181" i="5"/>
  <c r="H180" i="5" s="1"/>
  <c r="H178" i="5"/>
  <c r="H174" i="5" s="1"/>
  <c r="H175" i="5"/>
  <c r="H172" i="5"/>
  <c r="H171" i="5" s="1"/>
  <c r="H167" i="5"/>
  <c r="H164" i="5"/>
  <c r="H159" i="5"/>
  <c r="H152" i="5"/>
  <c r="H151" i="5" s="1"/>
  <c r="H145" i="5"/>
  <c r="H142" i="5"/>
  <c r="H138" i="5"/>
  <c r="H133" i="5"/>
  <c r="H132" i="5" s="1"/>
  <c r="H129" i="5"/>
  <c r="H124" i="5"/>
  <c r="H123" i="5" s="1"/>
  <c r="H120" i="5"/>
  <c r="H118" i="5"/>
  <c r="H117" i="5" s="1"/>
  <c r="H113" i="5"/>
  <c r="H111" i="5"/>
  <c r="H109" i="5"/>
  <c r="H105" i="5"/>
  <c r="H101" i="5"/>
  <c r="H94" i="5"/>
  <c r="H93" i="5" s="1"/>
  <c r="H88" i="5"/>
  <c r="H86" i="5"/>
  <c r="H82" i="5"/>
  <c r="H79" i="5"/>
  <c r="H77" i="5"/>
  <c r="H71" i="5"/>
  <c r="H303" i="5" s="1"/>
  <c r="H65" i="5"/>
  <c r="H52" i="5"/>
  <c r="H50" i="5" s="1"/>
  <c r="H44" i="5"/>
  <c r="H38" i="5"/>
  <c r="H35" i="5"/>
  <c r="H30" i="5"/>
  <c r="H27" i="5"/>
  <c r="H25" i="5" s="1"/>
  <c r="H21" i="5"/>
  <c r="H19" i="5"/>
  <c r="H14" i="5"/>
  <c r="H12" i="5"/>
  <c r="H11" i="5" s="1"/>
  <c r="H300" i="5" l="1"/>
  <c r="H296" i="5"/>
  <c r="H92" i="5"/>
  <c r="H18" i="5"/>
  <c r="H116" i="5"/>
  <c r="H115" i="5" s="1"/>
  <c r="H29" i="5"/>
  <c r="H251" i="5"/>
  <c r="H250" i="5" s="1"/>
  <c r="H239" i="5"/>
  <c r="H163" i="5"/>
  <c r="H162" i="5" s="1"/>
  <c r="H150" i="5" s="1"/>
  <c r="H201" i="5"/>
  <c r="H200" i="5" s="1"/>
  <c r="H81" i="5"/>
  <c r="H192" i="5"/>
  <c r="H188" i="5" s="1"/>
  <c r="H187" i="5" s="1"/>
  <c r="H209" i="5"/>
  <c r="H295" i="5" s="1"/>
  <c r="H76" i="5"/>
  <c r="H100" i="5"/>
  <c r="H99" i="5" s="1"/>
  <c r="H217" i="5"/>
  <c r="H42" i="5"/>
  <c r="H299" i="5" s="1"/>
  <c r="H285" i="5"/>
  <c r="H284" i="5" s="1"/>
  <c r="H137" i="5"/>
  <c r="H131" i="5" s="1"/>
  <c r="H122" i="5" s="1"/>
  <c r="H226" i="5"/>
  <c r="H108" i="5"/>
  <c r="H107" i="5" s="1"/>
  <c r="H260" i="5"/>
  <c r="H259" i="5" s="1"/>
  <c r="H271" i="5"/>
  <c r="H298" i="5"/>
  <c r="H59" i="3"/>
  <c r="H58" i="3" s="1"/>
  <c r="H56" i="3"/>
  <c r="H54" i="3"/>
  <c r="H52" i="3"/>
  <c r="H46" i="3"/>
  <c r="H44" i="3"/>
  <c r="H42" i="3"/>
  <c r="H40" i="3"/>
  <c r="H37" i="3" s="1"/>
  <c r="H34" i="3" s="1"/>
  <c r="H38" i="3"/>
  <c r="H35" i="3"/>
  <c r="H32" i="3"/>
  <c r="H31" i="3" s="1"/>
  <c r="H28" i="3"/>
  <c r="H13" i="3"/>
  <c r="H12" i="3" s="1"/>
  <c r="H11" i="3" s="1"/>
  <c r="H75" i="5" l="1"/>
  <c r="H74" i="5" s="1"/>
  <c r="H62" i="3"/>
  <c r="H17" i="5"/>
  <c r="H216" i="5"/>
  <c r="H208" i="5" s="1"/>
  <c r="H297" i="5" l="1"/>
  <c r="H10" i="5"/>
  <c r="H304" i="5"/>
  <c r="H293" i="5"/>
  <c r="G62" i="2" l="1"/>
  <c r="G61" i="2" s="1"/>
  <c r="G60" i="2" s="1"/>
  <c r="G58" i="2"/>
  <c r="G52" i="2"/>
  <c r="G51" i="2" s="1"/>
  <c r="G48" i="2"/>
  <c r="G47" i="2" s="1"/>
  <c r="G46" i="2" s="1"/>
  <c r="G79" i="2" s="1"/>
  <c r="G44" i="2"/>
  <c r="G73" i="2" s="1"/>
  <c r="G36" i="2"/>
  <c r="G35" i="2" s="1"/>
  <c r="G27" i="2"/>
  <c r="G25" i="2"/>
  <c r="G23" i="2"/>
  <c r="G20" i="2"/>
  <c r="C27" i="10"/>
  <c r="F20" i="4"/>
  <c r="E20" i="4"/>
  <c r="D27" i="10"/>
  <c r="E27" i="10"/>
  <c r="F27" i="10"/>
  <c r="G27" i="10"/>
  <c r="H27" i="10"/>
  <c r="H28" i="10" s="1"/>
  <c r="I27" i="10"/>
  <c r="I28" i="10" s="1"/>
  <c r="J27" i="10"/>
  <c r="K27" i="10"/>
  <c r="L27" i="10"/>
  <c r="M27" i="10"/>
  <c r="N27" i="10"/>
  <c r="O25" i="10"/>
  <c r="J28" i="10"/>
  <c r="O14" i="10"/>
  <c r="O13" i="10"/>
  <c r="D14" i="11"/>
  <c r="D20" i="11" s="1"/>
  <c r="F28" i="6"/>
  <c r="D19" i="1"/>
  <c r="D15" i="1"/>
  <c r="G34" i="2" l="1"/>
  <c r="G72" i="2"/>
  <c r="G76" i="2"/>
  <c r="G54" i="2"/>
  <c r="G22" i="2"/>
  <c r="G19" i="2" s="1"/>
  <c r="O27" i="10"/>
  <c r="C28" i="10"/>
  <c r="M28" i="10"/>
  <c r="F28" i="10"/>
  <c r="K28" i="10"/>
  <c r="G28" i="10"/>
  <c r="E28" i="10"/>
  <c r="D28" i="10"/>
  <c r="L28" i="10"/>
  <c r="N28" i="10"/>
  <c r="D21" i="1"/>
  <c r="G18" i="2" l="1"/>
  <c r="G71" i="2" s="1"/>
  <c r="G74" i="2"/>
  <c r="G80" i="2" s="1"/>
  <c r="O28" i="10"/>
</calcChain>
</file>

<file path=xl/sharedStrings.xml><?xml version="1.0" encoding="utf-8"?>
<sst xmlns="http://schemas.openxmlformats.org/spreadsheetml/2006/main" count="1480" uniqueCount="714">
  <si>
    <t xml:space="preserve"> Egyéb működési célú kiadások</t>
  </si>
  <si>
    <t>Bevételek</t>
  </si>
  <si>
    <t>Kiadások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</si>
  <si>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</si>
  <si>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</si>
  <si>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</si>
  <si>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</si>
  <si>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</si>
  <si>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</si>
  <si>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</si>
  <si>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</si>
  <si>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</si>
  <si>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</si>
  <si>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</si>
  <si>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</si>
  <si>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Bevételek összesen:</t>
  </si>
  <si>
    <t>Kiadások összesen:</t>
  </si>
  <si>
    <t>Egyenleg</t>
  </si>
  <si>
    <t>Dologi  kiadások</t>
  </si>
  <si>
    <t>Egyéb felhalmozási kiadások</t>
  </si>
  <si>
    <t>Önkormányzatok működési támogatásai</t>
  </si>
  <si>
    <t>Működési célú támogatások ÁH-on belül</t>
  </si>
  <si>
    <t>Felhalmozási célú támogatások ÁH-on belül</t>
  </si>
  <si>
    <t>Előirányzat-felhasználási terv
2015. évre</t>
  </si>
  <si>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</si>
  <si>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</si>
  <si>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</si>
  <si>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</si>
  <si>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</si>
  <si>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</si>
  <si>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</si>
  <si>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</si>
  <si>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</si>
  <si>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</si>
  <si>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</si>
  <si>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</si>
  <si>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</si>
  <si>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</si>
  <si>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</si>
  <si>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</si>
  <si>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</si>
  <si>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</si>
  <si>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</si>
  <si>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</si>
  <si>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</si>
  <si>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</si>
  <si>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</si>
  <si>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</si>
  <si>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</si>
  <si>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</si>
  <si>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</si>
  <si>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</si>
  <si>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</si>
  <si>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</si>
  <si>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</si>
  <si>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</si>
  <si>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</si>
  <si>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</si>
  <si>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</si>
  <si>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</si>
  <si>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</si>
  <si>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</si>
  <si>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</si>
  <si>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</si>
  <si>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</si>
  <si>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</si>
  <si>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</si>
  <si>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</si>
  <si>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</si>
  <si>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B16</t>
  </si>
  <si>
    <t>B402</t>
  </si>
  <si>
    <t>01120    Adó- vám és jövedéki igazgatás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</si>
  <si>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</si>
  <si>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</si>
  <si>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</si>
  <si>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</si>
  <si>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</si>
  <si>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</si>
  <si>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</si>
  <si>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B354</t>
  </si>
  <si>
    <t>Gépjárműadók</t>
  </si>
  <si>
    <t>Helyi önkormányzatot megillető rész</t>
  </si>
  <si>
    <t>B355</t>
  </si>
  <si>
    <t>Egyéb áruhasználati és szolgáltatási adók</t>
  </si>
  <si>
    <t>013320    Köztemető fenntartása és működtetése</t>
  </si>
  <si>
    <t>Szolgáltatások ellenértéke</t>
  </si>
  <si>
    <t>018010    Önkormányzatok elszámolásai a központi költségvetéssel</t>
  </si>
  <si>
    <t>B11</t>
  </si>
  <si>
    <t>Önkormányzatok működési támogatása</t>
  </si>
  <si>
    <t>B111</t>
  </si>
  <si>
    <t>Helyi önkormányzatok működésének általános támogatása</t>
  </si>
  <si>
    <t>B112</t>
  </si>
  <si>
    <t>Települési önk egyes köznevelési feladatainak támogatása</t>
  </si>
  <si>
    <t>B113</t>
  </si>
  <si>
    <t>Települési önk szociális,gy.jóléti és gy.étk.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</si>
  <si>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</si>
  <si>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</si>
  <si>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</si>
  <si>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előirányzatok</t>
  </si>
  <si>
    <t>B116</t>
  </si>
  <si>
    <t>Önkormányzat kiegészítő támogatásai</t>
  </si>
  <si>
    <t>B21</t>
  </si>
  <si>
    <t xml:space="preserve">Felhalmozási célú önkormányzati támogatások </t>
  </si>
  <si>
    <t>018030    Támogatási célú finanszírozási műveletek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</si>
  <si>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</si>
  <si>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</si>
  <si>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</si>
  <si>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</si>
  <si>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</si>
  <si>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megelőgezések</t>
  </si>
  <si>
    <t>041233   Hosszabb időtartamú közfoglalkoztatás</t>
  </si>
  <si>
    <t>Egyéb működési célú támogatások bevételei áh belülről</t>
  </si>
  <si>
    <t>066020   Város és községgazdálkodási egyéb szolgáltatások</t>
  </si>
  <si>
    <t>Bevételek összesen</t>
  </si>
  <si>
    <t>jogcímenként</t>
  </si>
  <si>
    <t>Jogcímek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</si>
  <si>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</si>
  <si>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</si>
  <si>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</si>
  <si>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</si>
  <si>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</si>
  <si>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B12</t>
  </si>
  <si>
    <t>Elvonások és befizetések bevételei</t>
  </si>
  <si>
    <t>Beszámoló alapján kapott bevétel</t>
  </si>
  <si>
    <t>Hosszabb időtartamú közfoglalkoztatás támogatása</t>
  </si>
  <si>
    <t xml:space="preserve">Szolgáltatások ellenértéke </t>
  </si>
  <si>
    <t>feladatonként</t>
  </si>
  <si>
    <t>Kötelező feladatok</t>
  </si>
  <si>
    <t>Önként vállalt feladatok</t>
  </si>
  <si>
    <t>Államigazgatási feladatok</t>
  </si>
  <si>
    <t>Összesen</t>
  </si>
  <si>
    <t>082092   Közművelődés</t>
  </si>
  <si>
    <t>Kiemelt előirányzatonként</t>
  </si>
  <si>
    <t>Létszám</t>
  </si>
  <si>
    <t xml:space="preserve">011130   Önkormányzatok és önk hiv jogalkotó és általános igazgatási tevékenysége 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</si>
  <si>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</si>
  <si>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</si>
  <si>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</si>
  <si>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</si>
  <si>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</si>
  <si>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</si>
  <si>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</si>
  <si>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K12</t>
  </si>
  <si>
    <t>Külső személyi juttatások</t>
  </si>
  <si>
    <t>K121</t>
  </si>
  <si>
    <t>Választott tisztségviselők juttatásai</t>
  </si>
  <si>
    <t>K123</t>
  </si>
  <si>
    <t>Egyéb külső személyi juttatások</t>
  </si>
  <si>
    <t>Munkaadókat terhelő járulékok és szociális hozzájárulási adó</t>
  </si>
  <si>
    <t>Szociális hozzájárulási adó</t>
  </si>
  <si>
    <t>Munkaadót terhelő szja</t>
  </si>
  <si>
    <t>K31</t>
  </si>
  <si>
    <t>Készletbeszerzés</t>
  </si>
  <si>
    <t>K311</t>
  </si>
  <si>
    <t>Szakmai anyagok beszerzése</t>
  </si>
  <si>
    <t>K312</t>
  </si>
  <si>
    <t>Üzemeltetési anyagok beszerzése</t>
  </si>
  <si>
    <t>Irodaszer, nyomtatvány</t>
  </si>
  <si>
    <t>Egyéb anyagbeszerzés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</si>
  <si>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</si>
  <si>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</si>
  <si>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</si>
  <si>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</si>
  <si>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</si>
  <si>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</si>
  <si>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</si>
  <si>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</si>
  <si>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</si>
  <si>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</si>
  <si>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</si>
  <si>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</si>
  <si>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</si>
  <si>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</si>
  <si>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</si>
  <si>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</si>
  <si>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</si>
  <si>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</si>
  <si>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</si>
  <si>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</si>
  <si>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</si>
  <si>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K506</t>
  </si>
  <si>
    <t>Egyéb működési célú támogatások államháztartáson belülre</t>
  </si>
  <si>
    <t>K512</t>
  </si>
  <si>
    <t>Egyéb működési célú támogatások államháztartáson kívülre</t>
  </si>
  <si>
    <t>Működési célú pénzeszköz átadás nonprofit-szervezeteknek</t>
  </si>
  <si>
    <t>K513</t>
  </si>
  <si>
    <t>Tartalékok</t>
  </si>
  <si>
    <t>K914</t>
  </si>
  <si>
    <t>Államháztartáson belüli megelőlegezések  visszafizetése</t>
  </si>
  <si>
    <t>045160   Közutak, hidak,alagútak üzemeltetése, fenntartása</t>
  </si>
  <si>
    <t>K71</t>
  </si>
  <si>
    <t>K74</t>
  </si>
  <si>
    <t>Felújítási célú előzetesen felszámított Áfa</t>
  </si>
  <si>
    <t>064010   Közvilágítás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</si>
  <si>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</si>
  <si>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</si>
  <si>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</si>
  <si>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</si>
  <si>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</si>
  <si>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Kiadások összesen</t>
  </si>
  <si>
    <t xml:space="preserve">Felújítások  </t>
  </si>
  <si>
    <t xml:space="preserve">Kiemelt előirányzat </t>
  </si>
  <si>
    <t>Állam- igazgatási feladat</t>
  </si>
  <si>
    <t>Magánszemélyek kommunális adója</t>
  </si>
  <si>
    <t xml:space="preserve">Egyéb műk. célú pénzeszköz átadás vállalkozásoknak </t>
  </si>
  <si>
    <t>Egyéb dologi kiadások</t>
  </si>
  <si>
    <t>Közlekedési költségtérítés</t>
  </si>
  <si>
    <t>Sor-szám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</si>
  <si>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</si>
  <si>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</si>
  <si>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</si>
  <si>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</si>
  <si>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</si>
  <si>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</si>
  <si>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</si>
  <si>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</si>
  <si>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</si>
  <si>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</si>
  <si>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</si>
  <si>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</si>
  <si>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</si>
  <si>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</si>
  <si>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</si>
  <si>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</si>
  <si>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</si>
  <si>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</si>
  <si>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</si>
  <si>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</si>
  <si>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</si>
  <si>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</si>
  <si>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</si>
  <si>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</si>
  <si>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</si>
  <si>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</si>
  <si>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</si>
  <si>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</si>
  <si>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</si>
  <si>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</si>
  <si>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</si>
  <si>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</si>
  <si>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</si>
  <si>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</si>
  <si>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</si>
  <si>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</si>
  <si>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</si>
  <si>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</si>
  <si>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</si>
  <si>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</si>
  <si>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</si>
  <si>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</si>
  <si>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</si>
  <si>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</si>
  <si>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</si>
  <si>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</si>
  <si>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</si>
  <si>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</si>
  <si>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</si>
  <si>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</si>
  <si>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</si>
  <si>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</si>
  <si>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</si>
  <si>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</si>
  <si>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</si>
  <si>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</si>
  <si>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66.</t>
  </si>
  <si>
    <t>67.</t>
  </si>
  <si>
    <t>68.</t>
  </si>
  <si>
    <t>69.</t>
  </si>
  <si>
    <t>70.</t>
  </si>
  <si>
    <t>71.</t>
  </si>
  <si>
    <t>72.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</si>
  <si>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</si>
  <si>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</si>
  <si>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</si>
  <si>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</si>
  <si>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</si>
  <si>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</si>
  <si>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</si>
  <si>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</si>
  <si>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</si>
  <si>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</si>
  <si>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</si>
  <si>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</si>
  <si>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</si>
  <si>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</si>
  <si>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</si>
  <si>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</si>
  <si>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</si>
  <si>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</si>
  <si>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</si>
  <si>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</si>
  <si>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</si>
  <si>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</si>
  <si>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</si>
  <si>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</si>
  <si>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</si>
  <si>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</si>
  <si>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105.</t>
  </si>
  <si>
    <t>106.</t>
  </si>
  <si>
    <t>107.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</si>
  <si>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</si>
  <si>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</si>
  <si>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</si>
  <si>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</si>
  <si>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</si>
  <si>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</si>
  <si>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</si>
  <si>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</si>
  <si>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</si>
  <si>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</si>
  <si>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</si>
  <si>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</si>
  <si>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</si>
  <si>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</si>
  <si>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</si>
  <si>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</si>
  <si>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</si>
  <si>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</si>
  <si>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</si>
  <si>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</si>
  <si>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</si>
  <si>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</si>
  <si>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</si>
  <si>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</si>
  <si>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</si>
  <si>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</si>
  <si>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</si>
  <si>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</si>
  <si>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</si>
  <si>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</si>
  <si>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</si>
  <si>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</si>
  <si>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</si>
  <si>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</si>
  <si>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</si>
  <si>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</si>
  <si>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</si>
  <si>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</si>
  <si>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</si>
  <si>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</si>
  <si>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</si>
  <si>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</si>
  <si>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</si>
  <si>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</si>
  <si>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</si>
  <si>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</si>
  <si>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</si>
  <si>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</si>
  <si>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</si>
  <si>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</si>
  <si>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</si>
  <si>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</si>
  <si>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</si>
  <si>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</si>
  <si>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</si>
  <si>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</si>
  <si>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</si>
  <si>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</si>
  <si>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</si>
  <si>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</si>
  <si>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</si>
  <si>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</si>
  <si>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</si>
  <si>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</si>
  <si>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</si>
  <si>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</si>
  <si>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</si>
  <si>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</si>
  <si>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</si>
  <si>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</si>
  <si>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183.</t>
  </si>
  <si>
    <t>184.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</si>
  <si>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</si>
  <si>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</si>
  <si>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</si>
  <si>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</si>
  <si>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</si>
  <si>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</si>
  <si>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</si>
  <si>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</si>
  <si>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</si>
  <si>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</si>
  <si>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</si>
  <si>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</si>
  <si>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</si>
  <si>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</si>
  <si>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</si>
  <si>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</si>
  <si>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</si>
  <si>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</si>
  <si>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</si>
  <si>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COFOG</t>
  </si>
  <si>
    <t>011130</t>
  </si>
  <si>
    <t>Önkormányzatok és önk hiv jogalkotó és ált ig tev.</t>
  </si>
  <si>
    <t>01120</t>
  </si>
  <si>
    <t>Adó- vám és jövedéki igazgatás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</si>
  <si>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</si>
  <si>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</si>
  <si>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</si>
  <si>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</si>
  <si>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</si>
  <si>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</si>
  <si>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</si>
  <si>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</si>
  <si>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082092</t>
  </si>
  <si>
    <t>Közművelődés</t>
  </si>
  <si>
    <t>Önkormányzatok és önkorm. hivatalok jogalkotó és ált. ig. tev</t>
  </si>
  <si>
    <t>013320</t>
  </si>
  <si>
    <t>Köztemető fenntartása és működtetése</t>
  </si>
  <si>
    <t>045160</t>
  </si>
  <si>
    <t>Közutak, hidak,alagútak üzemeltetése, fenntartása</t>
  </si>
  <si>
    <t>064010</t>
  </si>
  <si>
    <t>Közvilágítás</t>
  </si>
  <si>
    <t>Egyéb szociális pénzbeli és természetbeni ellátások, támogatások</t>
  </si>
  <si>
    <t>091110</t>
  </si>
  <si>
    <t>forint</t>
  </si>
  <si>
    <t>Összesen:</t>
  </si>
  <si>
    <t>2019. előirányzat</t>
  </si>
  <si>
    <t>Önkormányzat bevétele összesen:</t>
  </si>
  <si>
    <t>Önkormányzat kiadások összesen:</t>
  </si>
  <si>
    <t>2020. előirányzat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</si>
  <si>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</si>
  <si>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</si>
  <si>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</si>
  <si>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</si>
  <si>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</si>
  <si>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</si>
  <si>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</si>
  <si>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</si>
  <si>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</si>
  <si>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73.</t>
  </si>
  <si>
    <t>74.</t>
  </si>
  <si>
    <t>101.</t>
  </si>
  <si>
    <t>102.</t>
  </si>
  <si>
    <t>103.</t>
  </si>
  <si>
    <t>104.</t>
  </si>
  <si>
    <t>108.</t>
  </si>
  <si>
    <t>149.</t>
  </si>
  <si>
    <t>150.</t>
  </si>
  <si>
    <t>170.</t>
  </si>
  <si>
    <t>182.</t>
  </si>
  <si>
    <t>185.</t>
  </si>
  <si>
    <t>Késedelmi pótlék</t>
  </si>
  <si>
    <t>Bérleti díjak</t>
  </si>
  <si>
    <t>B404</t>
  </si>
  <si>
    <t>K502</t>
  </si>
  <si>
    <t>Támogatásértékű műk kiadás  Közös Hivatalhoz</t>
  </si>
  <si>
    <t>Előző évi támogatás megelőlegezés visszatérítése</t>
  </si>
  <si>
    <t>Egyéb szakmai anyagbeszerzés</t>
  </si>
  <si>
    <t>Kisértékű tárgyi eszközök</t>
  </si>
  <si>
    <t>Egyéb működési célú támogatások áh belülre (Társulás támogatása)</t>
  </si>
  <si>
    <t>104037 Intézményen kívüli gyermekétkeztetés</t>
  </si>
  <si>
    <t>Szállitási szolg</t>
  </si>
  <si>
    <t>K42</t>
  </si>
  <si>
    <t>Családi támogatások</t>
  </si>
  <si>
    <t>K4216</t>
  </si>
  <si>
    <t>Gyermekvédelmi Erzsébetutalvány</t>
  </si>
  <si>
    <t>Iskolakezdési támogatás</t>
  </si>
  <si>
    <t>Temetési támogtás</t>
  </si>
  <si>
    <t>Születési támogatás</t>
  </si>
  <si>
    <t>Átmeneti segély</t>
  </si>
  <si>
    <t>Köztemetés</t>
  </si>
  <si>
    <t>106020 Lakásfenntartásal, lakhatással összefüggő ellátások</t>
  </si>
  <si>
    <t>051030</t>
  </si>
  <si>
    <t>Nem veszélyes települési hulladékkezelés</t>
  </si>
  <si>
    <t>Óvodai nevelés ellátás szakmai feladatai</t>
  </si>
  <si>
    <t>104037</t>
  </si>
  <si>
    <t>Intézményen kívüli gyermekétkeztetés</t>
  </si>
  <si>
    <t>106020</t>
  </si>
  <si>
    <t>Lakásfenntartással, lakhatással összefüggő ellátások</t>
  </si>
  <si>
    <t>Nemesgulács Község Önkormányzata</t>
  </si>
  <si>
    <t>Lakbérek</t>
  </si>
  <si>
    <t>Tulajdonosi bevételek koncessziós díj</t>
  </si>
  <si>
    <t>B360</t>
  </si>
  <si>
    <t>B410</t>
  </si>
  <si>
    <t>Biztosító által fizetett kártérítés</t>
  </si>
  <si>
    <t>B52</t>
  </si>
  <si>
    <t>074031   Család és nővédelmi egészségügyi gondozás</t>
  </si>
  <si>
    <t>Egyéb működési célú támogatások bevételei államh belül</t>
  </si>
  <si>
    <t>OEP támogatás</t>
  </si>
  <si>
    <t>B405</t>
  </si>
  <si>
    <t>Ellátási díjak</t>
  </si>
  <si>
    <t>Ingatlanok értékesítése</t>
  </si>
  <si>
    <t>Lakott külterület támogatása</t>
  </si>
  <si>
    <t>Beszámítás</t>
  </si>
  <si>
    <t>Települési önkormányzatok egyes köznevelési feladatainak támogatása</t>
  </si>
  <si>
    <t>Települési önkormányzatok szociális,gyermekjóléti és gyermekétkeztetési feladatainak támogatása</t>
  </si>
  <si>
    <t>Működési célú központosított kiegészítő támogatása</t>
  </si>
  <si>
    <t>OEP támogatás védőnői szolgálat működéséhez</t>
  </si>
  <si>
    <t>B25</t>
  </si>
  <si>
    <t>Egyéb felhalmozási célú támogatások</t>
  </si>
  <si>
    <t>Magánszemélyek kommunálisadója</t>
  </si>
  <si>
    <t>Bérleti díj</t>
  </si>
  <si>
    <t>Lakbér</t>
  </si>
  <si>
    <t>Tulajdonosi bevétel koncessziós díjak</t>
  </si>
  <si>
    <t>Ellátási díjak (Iskola tanulók étkezés térítése)</t>
  </si>
  <si>
    <t>Polgármesteri illetmény támogatása</t>
  </si>
  <si>
    <t>Munkáltatót terhelő szja</t>
  </si>
  <si>
    <t>Üzemeltetési fenntartási anyag</t>
  </si>
  <si>
    <t>Folyóirat-beszerzés</t>
  </si>
  <si>
    <t>Szállítási szolgáltatésok</t>
  </si>
  <si>
    <t>K355</t>
  </si>
  <si>
    <t>Díjak, egyéb befizetések</t>
  </si>
  <si>
    <t>Önkormányzatok előző évi elszámolása</t>
  </si>
  <si>
    <t>Működési célú pénzeszköz átadás Tapolca Környéki Társulásnak</t>
  </si>
  <si>
    <t xml:space="preserve">Vérszállításra Badacsonytomajra </t>
  </si>
  <si>
    <t>Támogatás pedagógusnapra</t>
  </si>
  <si>
    <t>Nyári táborozás támogatása</t>
  </si>
  <si>
    <t>Nemesgulács-Kisapáti SE</t>
  </si>
  <si>
    <t>Nemesgulácsi Polgárőr Egyesület</t>
  </si>
  <si>
    <t>Nyugdíjas Egyesület</t>
  </si>
  <si>
    <t>Vöröskereszt helyi szervezete</t>
  </si>
  <si>
    <t>Katasztrófavédelem</t>
  </si>
  <si>
    <t>Tapolca Honvéd Kulturális Egyesület támogatása</t>
  </si>
  <si>
    <t>Balatoni Szövetség tagdíj</t>
  </si>
  <si>
    <t>Egyéb szervezetek támogatása</t>
  </si>
  <si>
    <t>Fanni ház támogatása</t>
  </si>
  <si>
    <t>Medikopter Alapítvány támogatása</t>
  </si>
  <si>
    <t>OMSZ Alapítvány támogatás</t>
  </si>
  <si>
    <t>Általános tartalék</t>
  </si>
  <si>
    <t>K61</t>
  </si>
  <si>
    <t>Rendezési terv (felülvizsgálat)</t>
  </si>
  <si>
    <t>K63</t>
  </si>
  <si>
    <t>Számítógép vásárlás</t>
  </si>
  <si>
    <t>K67</t>
  </si>
  <si>
    <t>Beruházási célú előzetesen felszámított áfa</t>
  </si>
  <si>
    <t>Hulladékszállítás</t>
  </si>
  <si>
    <t>Munkaruha beszerzés</t>
  </si>
  <si>
    <t>Egy. üzemeltetés fenntartási szolgáltatások</t>
  </si>
  <si>
    <t>Egy. üzemeltetési fenntartási anyagok</t>
  </si>
  <si>
    <t>051030 Nem veszélyes települési hulladékkezelés begyűjtése, szállítása</t>
  </si>
  <si>
    <t>Egyéb üzemeltetési, fenntartási anyag</t>
  </si>
  <si>
    <t>Hajtó és kenőanyag</t>
  </si>
  <si>
    <t>Szállítási szolgáltatások</t>
  </si>
  <si>
    <t>Egyéb különféle dologi kiadás</t>
  </si>
  <si>
    <t>K1110</t>
  </si>
  <si>
    <t>Gyógyszerbeszerzés</t>
  </si>
  <si>
    <t>Egyéb üzemeltetési fenntartási anyag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</si>
  <si>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</si>
  <si>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</si>
  <si>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</si>
  <si>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</si>
  <si>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</si>
  <si>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</si>
  <si>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</si>
  <si>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</si>
  <si>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</si>
  <si>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Rendezvény</t>
  </si>
  <si>
    <t>Egyéb dologi kiadás</t>
  </si>
  <si>
    <t>Kötelező jellegű díjak</t>
  </si>
  <si>
    <t>091110   Óvodai nevelés, ellátás  feladatai</t>
  </si>
  <si>
    <t xml:space="preserve">         </t>
  </si>
  <si>
    <t>Óvoda felújítás</t>
  </si>
  <si>
    <t>096015 Gyermekétkeztetés</t>
  </si>
  <si>
    <t>K333</t>
  </si>
  <si>
    <t xml:space="preserve">Vásárolt élelmezés </t>
  </si>
  <si>
    <t>Felsőoktatási ösztöndíj /BURSA Hungarica/</t>
  </si>
  <si>
    <t>Szemétszállítási díj átvállalása</t>
  </si>
  <si>
    <t>Fűtési támogatás( lakásfenntartási tám)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</si>
  <si>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</si>
  <si>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</si>
  <si>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</si>
  <si>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</si>
  <si>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</si>
  <si>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</si>
  <si>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</si>
  <si>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</si>
  <si>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</si>
  <si>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</si>
  <si>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</si>
  <si>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</si>
  <si>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</si>
  <si>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</si>
  <si>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</si>
  <si>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</si>
  <si>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</si>
  <si>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</si>
  <si>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</si>
  <si>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</si>
  <si>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</si>
  <si>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</si>
  <si>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</si>
  <si>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</si>
  <si>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</si>
  <si>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</si>
  <si>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</si>
  <si>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</si>
  <si>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</si>
  <si>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</si>
  <si>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</si>
  <si>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</si>
  <si>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</si>
  <si>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</si>
  <si>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</si>
  <si>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</si>
  <si>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</si>
  <si>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</si>
  <si>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</si>
  <si>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</si>
  <si>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</si>
  <si>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</si>
  <si>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</si>
  <si>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</si>
  <si>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</si>
  <si>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</si>
  <si>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</si>
  <si>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</si>
  <si>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</si>
  <si>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</si>
  <si>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</si>
  <si>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</si>
  <si>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</si>
  <si>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</si>
  <si>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</si>
  <si>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</si>
  <si>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</si>
  <si>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</si>
  <si>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</si>
  <si>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</si>
  <si>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</si>
  <si>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</si>
  <si>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</si>
  <si>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</si>
  <si>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</si>
  <si>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</si>
  <si>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</si>
  <si>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</si>
  <si>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</si>
  <si>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</si>
  <si>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</si>
  <si>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</si>
  <si>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</si>
  <si>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</si>
  <si>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</si>
  <si>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</si>
  <si>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</si>
  <si>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</si>
  <si>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 xml:space="preserve">Nemesgulács Község Önkormányzata </t>
  </si>
  <si>
    <t>074031</t>
  </si>
  <si>
    <t xml:space="preserve"> Köztemető fenntartása és működtetése</t>
  </si>
  <si>
    <t xml:space="preserve"> Család és nővédelmi egészségügyi gondozás</t>
  </si>
  <si>
    <t>096015</t>
  </si>
  <si>
    <t xml:space="preserve"> Gyermekétkeztetés</t>
  </si>
  <si>
    <t xml:space="preserve">096015   Gyermekétkeztetés 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</si>
  <si>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</si>
  <si>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</si>
  <si>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</si>
  <si>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</si>
  <si>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</si>
  <si>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Gyermekétkeztetés</t>
  </si>
  <si>
    <t>Rendezési terv felülvizsgálat</t>
  </si>
  <si>
    <t>Számítógép beszerzés</t>
  </si>
  <si>
    <t>Beruházások összesen</t>
  </si>
  <si>
    <t>Felújítások összesen</t>
  </si>
  <si>
    <t>Felhalmozási kiadások összesen</t>
  </si>
  <si>
    <t xml:space="preserve">Óvoda felújítás </t>
  </si>
  <si>
    <t>2021. előirányzat</t>
  </si>
  <si>
    <t xml:space="preserve">2019. évi költségvetés összevont mérlege </t>
  </si>
  <si>
    <t>2019. évi költségvetés bevételei</t>
  </si>
  <si>
    <t>Áramdíj</t>
  </si>
  <si>
    <t>Államháztartáson belüli megelőlegezések</t>
  </si>
  <si>
    <t>K321</t>
  </si>
  <si>
    <t>Egyéb informatikai szolgáltatások</t>
  </si>
  <si>
    <t>Keresztury Dezső Ált Iskola támogatása</t>
  </si>
  <si>
    <t>K64</t>
  </si>
  <si>
    <t>Egyéb szakmai anyag beszerzése</t>
  </si>
  <si>
    <t>Egyéb üzemltetési anyag besz</t>
  </si>
  <si>
    <t>K1102</t>
  </si>
  <si>
    <t>Jutalmak</t>
  </si>
  <si>
    <t>Konténer vásárlás</t>
  </si>
  <si>
    <t>Normatív jutalom</t>
  </si>
  <si>
    <t>Gázkazán vásárlás, szerelés</t>
  </si>
  <si>
    <t>104051 Gyermekvédelmi pénzbeli és természetbeni ellátások</t>
  </si>
  <si>
    <t>Ápolási díj</t>
  </si>
  <si>
    <t>Üzemeltetési anyagok beszerzése(szoc tüzifa)</t>
  </si>
  <si>
    <t>2018. évi rezsicsökkentés</t>
  </si>
  <si>
    <t xml:space="preserve">2019. évi költségvetés kiadásai </t>
  </si>
  <si>
    <t>2019. évi költségvetés kiadásai</t>
  </si>
  <si>
    <t xml:space="preserve">2019.évi költségvetés felhalmozási kiadásai </t>
  </si>
  <si>
    <t>Gázkazán vásárlás</t>
  </si>
  <si>
    <t xml:space="preserve">2019.-2022.  évi költségvetési bevételei és kiadásai </t>
  </si>
  <si>
    <t>2022. előirányzat</t>
  </si>
  <si>
    <t>1</t>
  </si>
  <si>
    <t>Módosított előirányzat</t>
  </si>
  <si>
    <t>I. Világháborús emlékmű</t>
  </si>
  <si>
    <t>Gulácsi körút /pályázati önrész/</t>
  </si>
  <si>
    <t>B75</t>
  </si>
  <si>
    <t>Egyéb felhalmozási célú átvett pénzeszközök</t>
  </si>
  <si>
    <t>B65</t>
  </si>
  <si>
    <t>Egyébműködési célú átvett pénzeszközök</t>
  </si>
  <si>
    <t>Egyéb működési célú átvett pénzeszközök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</si>
  <si>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</si>
  <si>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</si>
  <si>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</si>
  <si>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</si>
  <si>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</si>
  <si>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</si>
  <si>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</si>
  <si>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</si>
  <si>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</si>
  <si>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</si>
  <si>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</si>
  <si>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</si>
  <si>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</si>
  <si>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Elvonások és bnefizetések bevételei</t>
  </si>
  <si>
    <t xml:space="preserve">                                                        1.melléklet a  12/2019. (VIII. 30.) önkormányzati rendelethez</t>
  </si>
  <si>
    <t xml:space="preserve">                                                      2.melléklet a  12/2019. (VIII. 30.) önkormányzati rendelethez</t>
  </si>
  <si>
    <t xml:space="preserve">                                                         3.melléklet a  12/2019. (VIII. 30.) önkormányzati rendelethez</t>
  </si>
  <si>
    <t xml:space="preserve">                                                  4.melléklet a  12/2019. (VIII. 30.) önkormányzati rendelethez</t>
  </si>
  <si>
    <t xml:space="preserve">                                                        5.melléklet a   12/2019. (VIII. 30.) önkormányzati rendelethez</t>
  </si>
  <si>
    <t xml:space="preserve">                                                        6.melléklet a   12/2019. (VIII. 30.) önkormányzati rendelethez</t>
  </si>
  <si>
    <t xml:space="preserve">                                                        7.melléklet a  12/2019. (VIII. 30.) önkormányzati rendelethez</t>
  </si>
  <si>
    <t xml:space="preserve">                                                        8.melléklet a 12/2019. (VIII. 30.) önkormányzati rendelethez</t>
  </si>
  <si>
    <t xml:space="preserve">                   9.melléklet a  12/2019. (VIII. 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</si>
</sst>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#,###"/>
  </numFmts>
  <fonts count="49" x14ac:knownFonts="1">
    <font>
      <sz val="10"/>
      <color rgb="FF00000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indexed="1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6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</borders>
  <cellStyleXfs count="12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" fillId="0" borderId="0"/>
    <xf numFmtId="0" fontId="33" fillId="0" borderId="0"/>
    <xf numFmtId="0" fontId="35" fillId="0" borderId="0"/>
    <xf numFmtId="9" fontId="7" fillId="0" borderId="0" applyFont="0" applyFill="0" applyBorder="0" applyAlignment="0" applyProtection="0"/>
    <xf numFmtId="0" fontId="46" fillId="0" borderId="0"/>
  </cellStyleXfs>
  <cellXfs count="508">
    <xf numFmtId="0" fontId="0" fillId="0" borderId="0" xfId="0" applyFont="1" applyAlignment="1"/>
    <xf numFmtId="0" fontId="1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2" fillId="0" borderId="0" xfId="0" applyFont="1"/>
    <xf numFmtId="0" fontId="7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8" fillId="0" borderId="0" xfId="0" applyFont="1"/>
    <xf numFmtId="0" fontId="15" fillId="0" borderId="0" xfId="0" applyFont="1" applyAlignment="1"/>
    <xf numFmtId="0" fontId="14" fillId="0" borderId="1" xfId="0" applyFont="1" applyBorder="1"/>
    <xf numFmtId="0" fontId="8" fillId="0" borderId="1" xfId="0" applyFont="1" applyBorder="1"/>
    <xf numFmtId="3" fontId="8" fillId="0" borderId="1" xfId="0" applyNumberFormat="1" applyFont="1" applyBorder="1"/>
    <xf numFmtId="0" fontId="16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0" fillId="0" borderId="0" xfId="0" applyFont="1"/>
    <xf numFmtId="0" fontId="17" fillId="0" borderId="0" xfId="0" applyFont="1"/>
    <xf numFmtId="0" fontId="2" fillId="0" borderId="3" xfId="0" applyFont="1" applyBorder="1" applyAlignment="1">
      <alignment horizontal="center"/>
    </xf>
    <xf numFmtId="0" fontId="19" fillId="0" borderId="5" xfId="0" applyFont="1" applyBorder="1"/>
    <xf numFmtId="0" fontId="19" fillId="8" borderId="5" xfId="0" applyFont="1" applyFill="1" applyBorder="1"/>
    <xf numFmtId="0" fontId="16" fillId="0" borderId="5" xfId="0" applyFont="1" applyBorder="1"/>
    <xf numFmtId="3" fontId="17" fillId="0" borderId="3" xfId="0" applyNumberFormat="1" applyFont="1" applyBorder="1"/>
    <xf numFmtId="0" fontId="7" fillId="0" borderId="0" xfId="0" applyFont="1" applyFill="1" applyAlignment="1"/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8" fillId="0" borderId="3" xfId="0" applyFont="1" applyBorder="1" applyAlignment="1">
      <alignment horizontal="center" wrapText="1"/>
    </xf>
    <xf numFmtId="0" fontId="26" fillId="0" borderId="3" xfId="0" applyFont="1" applyBorder="1" applyAlignment="1">
      <alignment horizontal="center"/>
    </xf>
    <xf numFmtId="49" fontId="28" fillId="0" borderId="6" xfId="0" applyNumberFormat="1" applyFont="1" applyBorder="1" applyAlignment="1"/>
    <xf numFmtId="0" fontId="29" fillId="0" borderId="7" xfId="0" applyFont="1" applyBorder="1" applyAlignment="1">
      <alignment horizontal="left"/>
    </xf>
    <xf numFmtId="49" fontId="28" fillId="0" borderId="3" xfId="0" applyNumberFormat="1" applyFont="1" applyBorder="1" applyAlignment="1"/>
    <xf numFmtId="0" fontId="4" fillId="0" borderId="8" xfId="0" applyFont="1" applyBorder="1" applyAlignment="1">
      <alignment horizontal="left"/>
    </xf>
    <xf numFmtId="3" fontId="4" fillId="0" borderId="9" xfId="0" applyNumberFormat="1" applyFont="1" applyBorder="1" applyAlignment="1">
      <alignment horizontal="right"/>
    </xf>
    <xf numFmtId="0" fontId="29" fillId="0" borderId="10" xfId="0" applyFont="1" applyBorder="1" applyAlignment="1">
      <alignment horizontal="left"/>
    </xf>
    <xf numFmtId="3" fontId="29" fillId="0" borderId="9" xfId="0" applyNumberFormat="1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0" xfId="0" applyFont="1"/>
    <xf numFmtId="0" fontId="17" fillId="0" borderId="3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6" fillId="0" borderId="0" xfId="0" applyFont="1" applyAlignment="1"/>
    <xf numFmtId="0" fontId="17" fillId="0" borderId="0" xfId="0" applyFont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49" fontId="16" fillId="0" borderId="6" xfId="0" applyNumberFormat="1" applyFont="1" applyBorder="1" applyAlignment="1"/>
    <xf numFmtId="0" fontId="16" fillId="0" borderId="11" xfId="0" applyFont="1" applyBorder="1" applyAlignment="1">
      <alignment wrapText="1"/>
    </xf>
    <xf numFmtId="49" fontId="16" fillId="0" borderId="3" xfId="0" applyNumberFormat="1" applyFont="1" applyBorder="1" applyAlignment="1"/>
    <xf numFmtId="0" fontId="16" fillId="0" borderId="12" xfId="0" applyFont="1" applyBorder="1"/>
    <xf numFmtId="0" fontId="16" fillId="0" borderId="10" xfId="0" applyFont="1" applyBorder="1" applyAlignment="1">
      <alignment wrapText="1"/>
    </xf>
    <xf numFmtId="3" fontId="16" fillId="0" borderId="13" xfId="0" applyNumberFormat="1" applyFont="1" applyBorder="1" applyAlignment="1">
      <alignment horizontal="right"/>
    </xf>
    <xf numFmtId="3" fontId="17" fillId="0" borderId="13" xfId="0" applyNumberFormat="1" applyFont="1" applyBorder="1" applyAlignment="1">
      <alignment horizontal="right"/>
    </xf>
    <xf numFmtId="3" fontId="16" fillId="0" borderId="9" xfId="0" applyNumberFormat="1" applyFont="1" applyBorder="1" applyAlignment="1">
      <alignment horizontal="right"/>
    </xf>
    <xf numFmtId="3" fontId="17" fillId="0" borderId="9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center"/>
    </xf>
    <xf numFmtId="3" fontId="17" fillId="0" borderId="0" xfId="0" applyNumberFormat="1" applyFont="1"/>
    <xf numFmtId="3" fontId="16" fillId="0" borderId="3" xfId="0" applyNumberFormat="1" applyFont="1" applyBorder="1" applyAlignment="1">
      <alignment horizontal="right"/>
    </xf>
    <xf numFmtId="3" fontId="17" fillId="0" borderId="3" xfId="0" applyNumberFormat="1" applyFont="1" applyBorder="1" applyAlignment="1">
      <alignment horizontal="right"/>
    </xf>
    <xf numFmtId="3" fontId="16" fillId="0" borderId="0" xfId="0" applyNumberFormat="1" applyFont="1" applyAlignment="1"/>
    <xf numFmtId="0" fontId="4" fillId="0" borderId="3" xfId="0" applyFont="1" applyBorder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3" fontId="26" fillId="0" borderId="3" xfId="0" applyNumberFormat="1" applyFont="1" applyBorder="1" applyAlignment="1">
      <alignment horizontal="center"/>
    </xf>
    <xf numFmtId="3" fontId="29" fillId="0" borderId="13" xfId="0" applyNumberFormat="1" applyFont="1" applyBorder="1" applyAlignment="1">
      <alignment horizontal="left"/>
    </xf>
    <xf numFmtId="3" fontId="29" fillId="0" borderId="11" xfId="0" applyNumberFormat="1" applyFont="1" applyBorder="1" applyAlignment="1">
      <alignment horizontal="right"/>
    </xf>
    <xf numFmtId="3" fontId="1" fillId="0" borderId="0" xfId="0" applyNumberFormat="1" applyFont="1"/>
    <xf numFmtId="3" fontId="0" fillId="0" borderId="0" xfId="0" applyNumberFormat="1" applyFont="1" applyAlignment="1"/>
    <xf numFmtId="0" fontId="5" fillId="0" borderId="0" xfId="0" applyFont="1" applyAlignment="1"/>
    <xf numFmtId="0" fontId="26" fillId="0" borderId="0" xfId="0" applyFont="1"/>
    <xf numFmtId="0" fontId="4" fillId="0" borderId="0" xfId="0" applyFont="1" applyAlignment="1">
      <alignment horizontal="right" vertical="center"/>
    </xf>
    <xf numFmtId="0" fontId="0" fillId="0" borderId="6" xfId="0" applyFont="1" applyBorder="1" applyAlignment="1">
      <alignment horizontal="right"/>
    </xf>
    <xf numFmtId="49" fontId="16" fillId="0" borderId="14" xfId="0" applyNumberFormat="1" applyFont="1" applyBorder="1" applyAlignment="1"/>
    <xf numFmtId="0" fontId="16" fillId="0" borderId="15" xfId="0" applyFont="1" applyBorder="1" applyAlignment="1">
      <alignment wrapText="1"/>
    </xf>
    <xf numFmtId="3" fontId="16" fillId="0" borderId="16" xfId="0" applyNumberFormat="1" applyFont="1" applyBorder="1" applyAlignment="1">
      <alignment horizontal="right"/>
    </xf>
    <xf numFmtId="3" fontId="17" fillId="0" borderId="16" xfId="0" applyNumberFormat="1" applyFont="1" applyBorder="1" applyAlignment="1">
      <alignment horizontal="right"/>
    </xf>
    <xf numFmtId="3" fontId="20" fillId="0" borderId="3" xfId="0" applyNumberFormat="1" applyFont="1" applyBorder="1" applyAlignment="1">
      <alignment horizontal="right"/>
    </xf>
    <xf numFmtId="0" fontId="3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7" fillId="0" borderId="0" xfId="0" applyFont="1" applyBorder="1"/>
    <xf numFmtId="0" fontId="16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3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8" fillId="0" borderId="5" xfId="0" applyFont="1" applyBorder="1"/>
    <xf numFmtId="0" fontId="28" fillId="0" borderId="1" xfId="0" applyFont="1" applyBorder="1" applyAlignment="1">
      <alignment horizontal="left"/>
    </xf>
    <xf numFmtId="3" fontId="28" fillId="0" borderId="1" xfId="0" applyNumberFormat="1" applyFont="1" applyBorder="1"/>
    <xf numFmtId="0" fontId="28" fillId="0" borderId="1" xfId="0" applyFont="1" applyBorder="1"/>
    <xf numFmtId="0" fontId="25" fillId="0" borderId="0" xfId="0" applyFont="1"/>
    <xf numFmtId="3" fontId="25" fillId="0" borderId="0" xfId="0" applyNumberFormat="1" applyFont="1"/>
    <xf numFmtId="0" fontId="28" fillId="0" borderId="5" xfId="0" applyFont="1" applyBorder="1" applyAlignment="1">
      <alignment horizontal="left"/>
    </xf>
    <xf numFmtId="0" fontId="17" fillId="0" borderId="0" xfId="0" applyFont="1" applyAlignment="1">
      <alignment vertical="center"/>
    </xf>
    <xf numFmtId="0" fontId="19" fillId="0" borderId="1" xfId="0" applyFont="1" applyBorder="1"/>
    <xf numFmtId="0" fontId="16" fillId="0" borderId="1" xfId="0" applyFont="1" applyBorder="1"/>
    <xf numFmtId="0" fontId="19" fillId="0" borderId="5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3" fontId="16" fillId="0" borderId="17" xfId="0" applyNumberFormat="1" applyFont="1" applyBorder="1"/>
    <xf numFmtId="3" fontId="19" fillId="0" borderId="17" xfId="0" applyNumberFormat="1" applyFont="1" applyBorder="1"/>
    <xf numFmtId="3" fontId="20" fillId="0" borderId="18" xfId="0" applyNumberFormat="1" applyFont="1" applyBorder="1" applyAlignment="1">
      <alignment horizontal="right"/>
    </xf>
    <xf numFmtId="3" fontId="8" fillId="0" borderId="1" xfId="0" applyNumberFormat="1" applyFont="1" applyFill="1" applyBorder="1"/>
    <xf numFmtId="0" fontId="9" fillId="0" borderId="3" xfId="0" applyFont="1" applyBorder="1" applyAlignment="1">
      <alignment horizontal="center"/>
    </xf>
    <xf numFmtId="49" fontId="4" fillId="0" borderId="3" xfId="0" applyNumberFormat="1" applyFont="1" applyBorder="1" applyAlignment="1"/>
    <xf numFmtId="3" fontId="17" fillId="0" borderId="0" xfId="0" applyNumberFormat="1" applyFont="1" applyFill="1"/>
    <xf numFmtId="0" fontId="17" fillId="0" borderId="0" xfId="0" applyFont="1" applyFill="1"/>
    <xf numFmtId="0" fontId="19" fillId="8" borderId="3" xfId="0" applyFont="1" applyFill="1" applyBorder="1" applyAlignment="1">
      <alignment horizontal="right"/>
    </xf>
    <xf numFmtId="3" fontId="19" fillId="8" borderId="17" xfId="0" applyNumberFormat="1" applyFont="1" applyFill="1" applyBorder="1"/>
    <xf numFmtId="3" fontId="17" fillId="0" borderId="21" xfId="0" applyNumberFormat="1" applyFont="1" applyBorder="1"/>
    <xf numFmtId="3" fontId="19" fillId="0" borderId="3" xfId="0" applyNumberFormat="1" applyFont="1" applyBorder="1"/>
    <xf numFmtId="3" fontId="16" fillId="0" borderId="3" xfId="0" applyNumberFormat="1" applyFont="1" applyBorder="1"/>
    <xf numFmtId="0" fontId="19" fillId="8" borderId="1" xfId="0" applyFont="1" applyFill="1" applyBorder="1"/>
    <xf numFmtId="3" fontId="19" fillId="8" borderId="3" xfId="0" applyNumberFormat="1" applyFont="1" applyFill="1" applyBorder="1"/>
    <xf numFmtId="0" fontId="37" fillId="0" borderId="0" xfId="0" applyFont="1" applyAlignment="1"/>
    <xf numFmtId="3" fontId="37" fillId="0" borderId="0" xfId="0" applyNumberFormat="1" applyFont="1" applyBorder="1" applyAlignment="1"/>
    <xf numFmtId="0" fontId="36" fillId="0" borderId="0" xfId="9" applyFont="1" applyFill="1" applyProtection="1"/>
    <xf numFmtId="0" fontId="36" fillId="0" borderId="0" xfId="9" applyFont="1" applyFill="1" applyProtection="1">
      <protection locked="0"/>
    </xf>
    <xf numFmtId="0" fontId="39" fillId="0" borderId="0" xfId="8" applyFont="1" applyFill="1" applyAlignment="1">
      <alignment horizontal="right"/>
    </xf>
    <xf numFmtId="0" fontId="38" fillId="0" borderId="3" xfId="9" applyFont="1" applyFill="1" applyBorder="1" applyAlignment="1" applyProtection="1">
      <alignment horizontal="center" vertical="center" wrapText="1"/>
    </xf>
    <xf numFmtId="0" fontId="38" fillId="0" borderId="3" xfId="9" applyFont="1" applyFill="1" applyBorder="1" applyAlignment="1" applyProtection="1">
      <alignment horizontal="center" vertical="center"/>
    </xf>
    <xf numFmtId="0" fontId="36" fillId="0" borderId="3" xfId="9" applyFont="1" applyFill="1" applyBorder="1" applyAlignment="1" applyProtection="1">
      <alignment horizontal="left" vertical="center" indent="1"/>
    </xf>
    <xf numFmtId="0" fontId="36" fillId="8" borderId="3" xfId="9" applyFont="1" applyFill="1" applyBorder="1" applyAlignment="1" applyProtection="1">
      <alignment horizontal="left" vertical="center" indent="1"/>
    </xf>
    <xf numFmtId="0" fontId="38" fillId="8" borderId="3" xfId="9" applyFont="1" applyFill="1" applyBorder="1" applyAlignment="1" applyProtection="1">
      <alignment horizontal="left" vertical="center" indent="1"/>
    </xf>
    <xf numFmtId="0" fontId="34" fillId="0" borderId="3" xfId="9" applyFont="1" applyFill="1" applyBorder="1" applyAlignment="1" applyProtection="1">
      <alignment horizontal="left" vertical="center" wrapText="1" indent="1"/>
    </xf>
    <xf numFmtId="165" fontId="34" fillId="0" borderId="3" xfId="9" applyNumberFormat="1" applyFont="1" applyFill="1" applyBorder="1" applyAlignment="1" applyProtection="1">
      <alignment vertical="center"/>
      <protection locked="0"/>
    </xf>
    <xf numFmtId="165" fontId="34" fillId="0" borderId="3" xfId="9" applyNumberFormat="1" applyFont="1" applyFill="1" applyBorder="1" applyAlignment="1" applyProtection="1">
      <alignment vertical="center"/>
    </xf>
    <xf numFmtId="0" fontId="34" fillId="0" borderId="3" xfId="9" applyFont="1" applyFill="1" applyBorder="1" applyAlignment="1" applyProtection="1">
      <alignment horizontal="left" vertical="center" indent="1"/>
    </xf>
    <xf numFmtId="0" fontId="40" fillId="8" borderId="3" xfId="9" applyFont="1" applyFill="1" applyBorder="1" applyAlignment="1" applyProtection="1">
      <alignment horizontal="left" vertical="center" indent="1"/>
    </xf>
    <xf numFmtId="165" fontId="40" fillId="8" borderId="3" xfId="9" applyNumberFormat="1" applyFont="1" applyFill="1" applyBorder="1" applyAlignment="1" applyProtection="1">
      <alignment vertical="center"/>
    </xf>
    <xf numFmtId="0" fontId="40" fillId="8" borderId="3" xfId="9" applyFont="1" applyFill="1" applyBorder="1" applyAlignment="1" applyProtection="1">
      <alignment horizontal="left" indent="1"/>
    </xf>
    <xf numFmtId="165" fontId="40" fillId="8" borderId="3" xfId="9" applyNumberFormat="1" applyFont="1" applyFill="1" applyBorder="1" applyProtection="1"/>
    <xf numFmtId="0" fontId="16" fillId="0" borderId="0" xfId="0" applyFont="1" applyAlignment="1">
      <alignment horizontal="center"/>
    </xf>
    <xf numFmtId="0" fontId="43" fillId="0" borderId="0" xfId="0" applyFont="1"/>
    <xf numFmtId="0" fontId="16" fillId="0" borderId="0" xfId="0" applyFont="1" applyBorder="1" applyAlignment="1">
      <alignment horizontal="left"/>
    </xf>
    <xf numFmtId="0" fontId="42" fillId="0" borderId="0" xfId="0" applyFont="1" applyBorder="1" applyAlignment="1">
      <alignment horizontal="left"/>
    </xf>
    <xf numFmtId="0" fontId="43" fillId="0" borderId="0" xfId="0" applyFont="1" applyBorder="1"/>
    <xf numFmtId="0" fontId="16" fillId="0" borderId="0" xfId="0" applyFont="1" applyFill="1" applyAlignment="1"/>
    <xf numFmtId="0" fontId="20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3" fontId="20" fillId="0" borderId="0" xfId="0" applyNumberFormat="1" applyFont="1" applyFill="1" applyBorder="1"/>
    <xf numFmtId="3" fontId="17" fillId="0" borderId="0" xfId="0" applyNumberFormat="1" applyFont="1" applyFill="1" applyBorder="1"/>
    <xf numFmtId="0" fontId="16" fillId="0" borderId="0" xfId="0" applyFont="1"/>
    <xf numFmtId="0" fontId="16" fillId="0" borderId="0" xfId="0" applyFont="1" applyAlignment="1">
      <alignment horizontal="left"/>
    </xf>
    <xf numFmtId="3" fontId="43" fillId="0" borderId="0" xfId="0" applyNumberFormat="1" applyFont="1"/>
    <xf numFmtId="3" fontId="20" fillId="0" borderId="0" xfId="0" applyNumberFormat="1" applyFont="1"/>
    <xf numFmtId="3" fontId="17" fillId="0" borderId="0" xfId="0" applyNumberFormat="1" applyFont="1" applyBorder="1"/>
    <xf numFmtId="3" fontId="20" fillId="0" borderId="2" xfId="0" applyNumberFormat="1" applyFont="1" applyBorder="1" applyAlignment="1">
      <alignment horizontal="right"/>
    </xf>
    <xf numFmtId="0" fontId="17" fillId="0" borderId="22" xfId="0" applyFont="1" applyBorder="1" applyAlignment="1">
      <alignment horizontal="center"/>
    </xf>
    <xf numFmtId="0" fontId="14" fillId="0" borderId="0" xfId="0" applyFont="1" applyFill="1" applyBorder="1"/>
    <xf numFmtId="0" fontId="19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21" fillId="0" borderId="0" xfId="0" applyFont="1" applyBorder="1"/>
    <xf numFmtId="0" fontId="16" fillId="0" borderId="0" xfId="0" applyFont="1" applyFill="1" applyBorder="1" applyAlignment="1">
      <alignment horizontal="left"/>
    </xf>
    <xf numFmtId="0" fontId="42" fillId="0" borderId="0" xfId="0" applyFont="1" applyFill="1" applyBorder="1"/>
    <xf numFmtId="0" fontId="16" fillId="0" borderId="0" xfId="0" applyFont="1" applyBorder="1"/>
    <xf numFmtId="9" fontId="17" fillId="0" borderId="0" xfId="10" applyFont="1" applyBorder="1"/>
    <xf numFmtId="0" fontId="17" fillId="0" borderId="0" xfId="0" applyFont="1" applyFill="1" applyBorder="1"/>
    <xf numFmtId="3" fontId="16" fillId="0" borderId="0" xfId="0" applyNumberFormat="1" applyFont="1" applyBorder="1" applyAlignment="1">
      <alignment horizontal="left"/>
    </xf>
    <xf numFmtId="3" fontId="19" fillId="0" borderId="0" xfId="0" applyNumberFormat="1" applyFont="1" applyBorder="1" applyAlignment="1">
      <alignment horizontal="left"/>
    </xf>
    <xf numFmtId="3" fontId="16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0" fontId="42" fillId="0" borderId="0" xfId="0" applyFont="1" applyBorder="1"/>
    <xf numFmtId="3" fontId="17" fillId="0" borderId="0" xfId="0" applyNumberFormat="1" applyFont="1" applyAlignment="1">
      <alignment horizontal="right"/>
    </xf>
    <xf numFmtId="3" fontId="1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Alignment="1"/>
    <xf numFmtId="0" fontId="2" fillId="0" borderId="0" xfId="0" applyFont="1" applyFill="1"/>
    <xf numFmtId="0" fontId="11" fillId="0" borderId="0" xfId="0" applyFont="1" applyFill="1" applyAlignment="1"/>
    <xf numFmtId="0" fontId="13" fillId="0" borderId="0" xfId="0" applyFont="1" applyFill="1" applyAlignment="1"/>
    <xf numFmtId="3" fontId="20" fillId="0" borderId="23" xfId="0" applyNumberFormat="1" applyFont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9" fillId="9" borderId="0" xfId="0" applyFont="1" applyFill="1" applyAlignment="1">
      <alignment horizontal="right"/>
    </xf>
    <xf numFmtId="0" fontId="7" fillId="9" borderId="0" xfId="0" applyFont="1" applyFill="1" applyAlignment="1">
      <alignment horizontal="right"/>
    </xf>
    <xf numFmtId="0" fontId="11" fillId="9" borderId="0" xfId="0" applyFont="1" applyFill="1" applyAlignment="1">
      <alignment horizontal="right"/>
    </xf>
    <xf numFmtId="0" fontId="13" fillId="9" borderId="0" xfId="0" applyFont="1" applyFill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6" fillId="0" borderId="3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37" fillId="0" borderId="0" xfId="0" applyFont="1" applyBorder="1" applyAlignment="1"/>
    <xf numFmtId="3" fontId="28" fillId="0" borderId="0" xfId="0" applyNumberFormat="1" applyFont="1" applyBorder="1"/>
    <xf numFmtId="0" fontId="8" fillId="0" borderId="0" xfId="0" applyFont="1" applyFill="1" applyBorder="1"/>
    <xf numFmtId="0" fontId="2" fillId="0" borderId="0" xfId="0" applyFont="1" applyFill="1" applyBorder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0" fillId="9" borderId="19" xfId="0" applyFont="1" applyFill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19" fillId="0" borderId="19" xfId="0" applyFont="1" applyFill="1" applyBorder="1" applyAlignment="1">
      <alignment horizontal="right"/>
    </xf>
    <xf numFmtId="0" fontId="12" fillId="0" borderId="19" xfId="0" applyFont="1" applyFill="1" applyBorder="1" applyAlignment="1">
      <alignment horizontal="right"/>
    </xf>
    <xf numFmtId="0" fontId="19" fillId="13" borderId="19" xfId="0" applyFont="1" applyFill="1" applyBorder="1" applyAlignment="1">
      <alignment horizontal="right"/>
    </xf>
    <xf numFmtId="0" fontId="16" fillId="0" borderId="0" xfId="0" applyFont="1" applyFill="1" applyBorder="1"/>
    <xf numFmtId="0" fontId="42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wrapText="1"/>
    </xf>
    <xf numFmtId="0" fontId="21" fillId="0" borderId="0" xfId="0" applyFont="1" applyFill="1" applyBorder="1"/>
    <xf numFmtId="0" fontId="16" fillId="0" borderId="0" xfId="0" applyFont="1" applyFill="1" applyBorder="1" applyAlignment="1">
      <alignment wrapText="1"/>
    </xf>
    <xf numFmtId="49" fontId="19" fillId="0" borderId="0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3" fontId="16" fillId="0" borderId="0" xfId="0" applyNumberFormat="1" applyFont="1" applyFill="1" applyBorder="1" applyAlignment="1"/>
    <xf numFmtId="49" fontId="19" fillId="0" borderId="0" xfId="0" applyNumberFormat="1" applyFont="1" applyFill="1" applyBorder="1" applyAlignment="1">
      <alignment horizontal="left"/>
    </xf>
    <xf numFmtId="3" fontId="20" fillId="0" borderId="0" xfId="0" applyNumberFormat="1" applyFont="1" applyFill="1" applyBorder="1" applyAlignment="1">
      <alignment horizontal="right"/>
    </xf>
    <xf numFmtId="0" fontId="8" fillId="0" borderId="2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0" fillId="11" borderId="1" xfId="7" applyFont="1" applyFill="1" applyBorder="1"/>
    <xf numFmtId="0" fontId="12" fillId="11" borderId="1" xfId="7" applyFont="1" applyFill="1" applyBorder="1" applyAlignment="1">
      <alignment horizontal="left"/>
    </xf>
    <xf numFmtId="0" fontId="10" fillId="11" borderId="1" xfId="7" applyFont="1" applyFill="1" applyBorder="1" applyAlignment="1">
      <alignment horizontal="left"/>
    </xf>
    <xf numFmtId="0" fontId="12" fillId="12" borderId="1" xfId="7" applyFont="1" applyFill="1" applyBorder="1" applyAlignment="1">
      <alignment horizontal="left"/>
    </xf>
    <xf numFmtId="0" fontId="10" fillId="12" borderId="1" xfId="7" applyFont="1" applyFill="1" applyBorder="1"/>
    <xf numFmtId="0" fontId="19" fillId="13" borderId="3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right"/>
    </xf>
    <xf numFmtId="0" fontId="10" fillId="13" borderId="3" xfId="0" applyFont="1" applyFill="1" applyBorder="1" applyAlignment="1">
      <alignment horizontal="right"/>
    </xf>
    <xf numFmtId="0" fontId="8" fillId="0" borderId="25" xfId="0" applyFont="1" applyBorder="1" applyAlignment="1">
      <alignment horizontal="center"/>
    </xf>
    <xf numFmtId="3" fontId="31" fillId="13" borderId="1" xfId="0" applyNumberFormat="1" applyFont="1" applyFill="1" applyBorder="1" applyAlignment="1">
      <alignment horizontal="right"/>
    </xf>
    <xf numFmtId="0" fontId="25" fillId="13" borderId="5" xfId="0" applyFont="1" applyFill="1" applyBorder="1"/>
    <xf numFmtId="0" fontId="25" fillId="13" borderId="1" xfId="0" applyFont="1" applyFill="1" applyBorder="1"/>
    <xf numFmtId="3" fontId="25" fillId="13" borderId="1" xfId="0" applyNumberFormat="1" applyFont="1" applyFill="1" applyBorder="1"/>
    <xf numFmtId="0" fontId="28" fillId="13" borderId="1" xfId="0" applyFont="1" applyFill="1" applyBorder="1" applyAlignment="1">
      <alignment horizontal="left"/>
    </xf>
    <xf numFmtId="0" fontId="25" fillId="13" borderId="5" xfId="0" applyFont="1" applyFill="1" applyBorder="1" applyAlignment="1">
      <alignment horizontal="left"/>
    </xf>
    <xf numFmtId="0" fontId="25" fillId="13" borderId="1" xfId="0" applyFont="1" applyFill="1" applyBorder="1" applyAlignment="1">
      <alignment horizontal="left"/>
    </xf>
    <xf numFmtId="0" fontId="28" fillId="13" borderId="1" xfId="0" applyFont="1" applyFill="1" applyBorder="1"/>
    <xf numFmtId="3" fontId="29" fillId="0" borderId="26" xfId="0" applyNumberFormat="1" applyFont="1" applyBorder="1" applyAlignment="1">
      <alignment horizontal="right"/>
    </xf>
    <xf numFmtId="49" fontId="28" fillId="0" borderId="13" xfId="0" applyNumberFormat="1" applyFont="1" applyBorder="1" applyAlignment="1">
      <alignment horizontal="left"/>
    </xf>
    <xf numFmtId="0" fontId="28" fillId="0" borderId="9" xfId="0" applyFont="1" applyBorder="1"/>
    <xf numFmtId="0" fontId="28" fillId="0" borderId="9" xfId="0" applyFont="1" applyBorder="1" applyAlignment="1">
      <alignment horizontal="left"/>
    </xf>
    <xf numFmtId="49" fontId="12" fillId="0" borderId="3" xfId="0" applyNumberFormat="1" applyFont="1" applyBorder="1" applyAlignment="1"/>
    <xf numFmtId="0" fontId="12" fillId="0" borderId="12" xfId="0" applyFont="1" applyBorder="1"/>
    <xf numFmtId="49" fontId="12" fillId="0" borderId="14" xfId="0" applyNumberFormat="1" applyFont="1" applyBorder="1" applyAlignment="1"/>
    <xf numFmtId="0" fontId="12" fillId="0" borderId="31" xfId="0" applyFont="1" applyBorder="1"/>
    <xf numFmtId="0" fontId="12" fillId="0" borderId="3" xfId="0" applyFont="1" applyBorder="1" applyAlignment="1">
      <alignment wrapText="1"/>
    </xf>
    <xf numFmtId="0" fontId="19" fillId="0" borderId="0" xfId="0" applyFont="1" applyFill="1" applyBorder="1" applyAlignment="1"/>
    <xf numFmtId="0" fontId="4" fillId="0" borderId="0" xfId="0" applyFont="1" applyFill="1" applyBorder="1"/>
    <xf numFmtId="0" fontId="16" fillId="0" borderId="0" xfId="0" applyFont="1" applyFill="1" applyBorder="1" applyAlignment="1"/>
    <xf numFmtId="49" fontId="16" fillId="0" borderId="0" xfId="0" applyNumberFormat="1" applyFont="1" applyFill="1" applyBorder="1" applyAlignment="1"/>
    <xf numFmtId="3" fontId="17" fillId="0" borderId="0" xfId="0" applyNumberFormat="1" applyFont="1" applyFill="1" applyBorder="1" applyAlignment="1">
      <alignment horizontal="right"/>
    </xf>
    <xf numFmtId="49" fontId="17" fillId="0" borderId="0" xfId="0" applyNumberFormat="1" applyFont="1" applyFill="1" applyBorder="1"/>
    <xf numFmtId="3" fontId="17" fillId="0" borderId="26" xfId="0" applyNumberFormat="1" applyFont="1" applyBorder="1" applyAlignment="1">
      <alignment horizontal="right"/>
    </xf>
    <xf numFmtId="0" fontId="16" fillId="13" borderId="3" xfId="0" applyFont="1" applyFill="1" applyBorder="1" applyAlignment="1"/>
    <xf numFmtId="0" fontId="19" fillId="13" borderId="3" xfId="0" applyFont="1" applyFill="1" applyBorder="1" applyAlignment="1">
      <alignment horizontal="left"/>
    </xf>
    <xf numFmtId="3" fontId="19" fillId="13" borderId="3" xfId="0" applyNumberFormat="1" applyFont="1" applyFill="1" applyBorder="1" applyAlignment="1">
      <alignment horizontal="right"/>
    </xf>
    <xf numFmtId="3" fontId="20" fillId="13" borderId="3" xfId="0" applyNumberFormat="1" applyFont="1" applyFill="1" applyBorder="1" applyAlignment="1">
      <alignment horizontal="right"/>
    </xf>
    <xf numFmtId="0" fontId="1" fillId="0" borderId="9" xfId="0" applyFont="1" applyBorder="1"/>
    <xf numFmtId="0" fontId="28" fillId="0" borderId="3" xfId="0" applyFont="1" applyBorder="1" applyAlignment="1">
      <alignment horizontal="right"/>
    </xf>
    <xf numFmtId="0" fontId="28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5" fillId="0" borderId="3" xfId="0" applyFont="1" applyBorder="1" applyAlignment="1">
      <alignment horizontal="right"/>
    </xf>
    <xf numFmtId="3" fontId="12" fillId="0" borderId="1" xfId="0" applyNumberFormat="1" applyFont="1" applyBorder="1"/>
    <xf numFmtId="0" fontId="8" fillId="0" borderId="3" xfId="0" applyFont="1" applyBorder="1"/>
    <xf numFmtId="0" fontId="8" fillId="0" borderId="21" xfId="0" applyFont="1" applyBorder="1"/>
    <xf numFmtId="0" fontId="0" fillId="0" borderId="0" xfId="0" applyFont="1" applyAlignment="1"/>
    <xf numFmtId="0" fontId="3" fillId="11" borderId="1" xfId="0" applyFont="1" applyFill="1" applyBorder="1"/>
    <xf numFmtId="0" fontId="10" fillId="11" borderId="1" xfId="0" applyFont="1" applyFill="1" applyBorder="1"/>
    <xf numFmtId="49" fontId="10" fillId="11" borderId="1" xfId="0" applyNumberFormat="1" applyFont="1" applyFill="1" applyBorder="1" applyAlignment="1">
      <alignment horizontal="left"/>
    </xf>
    <xf numFmtId="0" fontId="14" fillId="11" borderId="1" xfId="0" applyFont="1" applyFill="1" applyBorder="1"/>
    <xf numFmtId="0" fontId="10" fillId="11" borderId="1" xfId="0" applyFont="1" applyFill="1" applyBorder="1" applyAlignment="1">
      <alignment horizontal="left"/>
    </xf>
    <xf numFmtId="0" fontId="18" fillId="11" borderId="1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right"/>
    </xf>
    <xf numFmtId="0" fontId="14" fillId="14" borderId="1" xfId="0" applyFont="1" applyFill="1" applyBorder="1"/>
    <xf numFmtId="0" fontId="8" fillId="14" borderId="1" xfId="0" applyFont="1" applyFill="1" applyBorder="1"/>
    <xf numFmtId="3" fontId="10" fillId="11" borderId="1" xfId="0" applyNumberFormat="1" applyFont="1" applyFill="1" applyBorder="1" applyAlignment="1">
      <alignment vertical="center"/>
    </xf>
    <xf numFmtId="3" fontId="14" fillId="0" borderId="1" xfId="0" applyNumberFormat="1" applyFont="1" applyBorder="1"/>
    <xf numFmtId="3" fontId="14" fillId="11" borderId="1" xfId="0" applyNumberFormat="1" applyFont="1" applyFill="1" applyBorder="1"/>
    <xf numFmtId="0" fontId="10" fillId="11" borderId="1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vertical="center"/>
    </xf>
    <xf numFmtId="3" fontId="8" fillId="14" borderId="1" xfId="0" applyNumberFormat="1" applyFont="1" applyFill="1" applyBorder="1"/>
    <xf numFmtId="3" fontId="14" fillId="14" borderId="1" xfId="0" applyNumberFormat="1" applyFont="1" applyFill="1" applyBorder="1"/>
    <xf numFmtId="3" fontId="1" fillId="0" borderId="3" xfId="0" applyNumberFormat="1" applyFont="1" applyBorder="1"/>
    <xf numFmtId="3" fontId="31" fillId="11" borderId="3" xfId="0" applyNumberFormat="1" applyFont="1" applyFill="1" applyBorder="1"/>
    <xf numFmtId="3" fontId="8" fillId="0" borderId="3" xfId="0" applyNumberFormat="1" applyFont="1" applyBorder="1"/>
    <xf numFmtId="3" fontId="14" fillId="0" borderId="3" xfId="0" applyNumberFormat="1" applyFont="1" applyBorder="1"/>
    <xf numFmtId="0" fontId="12" fillId="11" borderId="1" xfId="0" applyFont="1" applyFill="1" applyBorder="1" applyAlignment="1">
      <alignment horizontal="left"/>
    </xf>
    <xf numFmtId="0" fontId="12" fillId="11" borderId="1" xfId="0" applyFont="1" applyFill="1" applyBorder="1" applyAlignment="1">
      <alignment horizontal="center"/>
    </xf>
    <xf numFmtId="3" fontId="8" fillId="0" borderId="6" xfId="0" applyNumberFormat="1" applyFont="1" applyBorder="1"/>
    <xf numFmtId="0" fontId="10" fillId="11" borderId="1" xfId="0" applyFont="1" applyFill="1" applyBorder="1" applyAlignment="1">
      <alignment horizontal="center"/>
    </xf>
    <xf numFmtId="3" fontId="10" fillId="11" borderId="3" xfId="0" applyNumberFormat="1" applyFont="1" applyFill="1" applyBorder="1"/>
    <xf numFmtId="3" fontId="14" fillId="11" borderId="3" xfId="0" applyNumberFormat="1" applyFont="1" applyFill="1" applyBorder="1"/>
    <xf numFmtId="3" fontId="14" fillId="13" borderId="3" xfId="0" applyNumberFormat="1" applyFont="1" applyFill="1" applyBorder="1"/>
    <xf numFmtId="3" fontId="14" fillId="11" borderId="16" xfId="7" applyNumberFormat="1" applyFont="1" applyFill="1" applyBorder="1"/>
    <xf numFmtId="3" fontId="14" fillId="12" borderId="9" xfId="7" applyNumberFormat="1" applyFont="1" applyFill="1" applyBorder="1"/>
    <xf numFmtId="3" fontId="8" fillId="12" borderId="9" xfId="7" applyNumberFormat="1" applyFont="1" applyFill="1" applyBorder="1"/>
    <xf numFmtId="0" fontId="10" fillId="0" borderId="3" xfId="0" applyFont="1" applyBorder="1" applyAlignment="1">
      <alignment horizontal="right"/>
    </xf>
    <xf numFmtId="0" fontId="4" fillId="0" borderId="11" xfId="0" applyFont="1" applyBorder="1" applyAlignment="1">
      <alignment horizontal="left"/>
    </xf>
    <xf numFmtId="0" fontId="29" fillId="0" borderId="15" xfId="0" applyFont="1" applyBorder="1" applyAlignment="1">
      <alignment horizontal="left"/>
    </xf>
    <xf numFmtId="3" fontId="29" fillId="0" borderId="16" xfId="0" applyNumberFormat="1" applyFont="1" applyBorder="1" applyAlignment="1">
      <alignment horizontal="right"/>
    </xf>
    <xf numFmtId="0" fontId="28" fillId="0" borderId="16" xfId="0" applyFont="1" applyBorder="1" applyAlignment="1">
      <alignment horizontal="left"/>
    </xf>
    <xf numFmtId="3" fontId="29" fillId="0" borderId="57" xfId="0" applyNumberFormat="1" applyFont="1" applyBorder="1" applyAlignment="1">
      <alignment horizontal="right"/>
    </xf>
    <xf numFmtId="0" fontId="3" fillId="13" borderId="3" xfId="0" applyFont="1" applyFill="1" applyBorder="1" applyAlignment="1"/>
    <xf numFmtId="0" fontId="25" fillId="13" borderId="29" xfId="0" applyFont="1" applyFill="1" applyBorder="1" applyAlignment="1">
      <alignment horizontal="left"/>
    </xf>
    <xf numFmtId="3" fontId="25" fillId="13" borderId="30" xfId="0" applyNumberFormat="1" applyFont="1" applyFill="1" applyBorder="1" applyAlignment="1">
      <alignment horizontal="right"/>
    </xf>
    <xf numFmtId="3" fontId="25" fillId="13" borderId="28" xfId="0" applyNumberFormat="1" applyFont="1" applyFill="1" applyBorder="1" applyAlignment="1">
      <alignment horizontal="right"/>
    </xf>
    <xf numFmtId="0" fontId="47" fillId="13" borderId="6" xfId="0" applyFont="1" applyFill="1" applyBorder="1" applyAlignment="1">
      <alignment horizontal="right"/>
    </xf>
    <xf numFmtId="0" fontId="12" fillId="11" borderId="27" xfId="0" applyFont="1" applyFill="1" applyBorder="1"/>
    <xf numFmtId="0" fontId="12" fillId="11" borderId="27" xfId="0" applyFont="1" applyFill="1" applyBorder="1" applyAlignment="1">
      <alignment horizontal="left"/>
    </xf>
    <xf numFmtId="0" fontId="10" fillId="11" borderId="27" xfId="0" applyFont="1" applyFill="1" applyBorder="1" applyAlignment="1">
      <alignment horizontal="left"/>
    </xf>
    <xf numFmtId="0" fontId="31" fillId="0" borderId="3" xfId="0" applyFont="1" applyBorder="1"/>
    <xf numFmtId="0" fontId="1" fillId="0" borderId="3" xfId="0" applyFont="1" applyBorder="1"/>
    <xf numFmtId="0" fontId="31" fillId="11" borderId="3" xfId="0" applyFont="1" applyFill="1" applyBorder="1"/>
    <xf numFmtId="0" fontId="31" fillId="11" borderId="13" xfId="0" applyFont="1" applyFill="1" applyBorder="1"/>
    <xf numFmtId="3" fontId="31" fillId="11" borderId="13" xfId="0" applyNumberFormat="1" applyFont="1" applyFill="1" applyBorder="1"/>
    <xf numFmtId="3" fontId="1" fillId="0" borderId="9" xfId="0" applyNumberFormat="1" applyFont="1" applyBorder="1"/>
    <xf numFmtId="0" fontId="31" fillId="11" borderId="9" xfId="0" applyFont="1" applyFill="1" applyBorder="1"/>
    <xf numFmtId="3" fontId="31" fillId="11" borderId="9" xfId="0" applyNumberFormat="1" applyFont="1" applyFill="1" applyBorder="1"/>
    <xf numFmtId="0" fontId="25" fillId="13" borderId="3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0" fillId="10" borderId="3" xfId="0" applyFont="1" applyFill="1" applyBorder="1" applyAlignment="1">
      <alignment horizontal="right"/>
    </xf>
    <xf numFmtId="0" fontId="12" fillId="0" borderId="3" xfId="0" applyFont="1" applyBorder="1" applyAlignment="1">
      <alignment horizontal="right"/>
    </xf>
    <xf numFmtId="49" fontId="10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5" fillId="0" borderId="0" xfId="0" applyFont="1"/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164" fontId="10" fillId="0" borderId="1" xfId="0" applyNumberFormat="1" applyFont="1" applyBorder="1"/>
    <xf numFmtId="0" fontId="12" fillId="0" borderId="44" xfId="0" applyFont="1" applyBorder="1" applyAlignment="1">
      <alignment horizontal="left"/>
    </xf>
    <xf numFmtId="164" fontId="12" fillId="0" borderId="1" xfId="0" applyNumberFormat="1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164" fontId="12" fillId="0" borderId="1" xfId="0" applyNumberFormat="1" applyFont="1" applyBorder="1"/>
    <xf numFmtId="0" fontId="10" fillId="0" borderId="1" xfId="0" applyFont="1" applyBorder="1" applyAlignment="1">
      <alignment horizontal="center"/>
    </xf>
    <xf numFmtId="0" fontId="12" fillId="0" borderId="18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48" fillId="11" borderId="1" xfId="0" applyFont="1" applyFill="1" applyBorder="1" applyAlignment="1">
      <alignment horizontal="center"/>
    </xf>
    <xf numFmtId="0" fontId="12" fillId="0" borderId="32" xfId="0" applyFont="1" applyBorder="1"/>
    <xf numFmtId="0" fontId="12" fillId="0" borderId="32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13" borderId="17" xfId="0" applyFont="1" applyFill="1" applyBorder="1" applyAlignment="1">
      <alignment horizontal="left"/>
    </xf>
    <xf numFmtId="0" fontId="12" fillId="11" borderId="17" xfId="0" applyFont="1" applyFill="1" applyBorder="1" applyAlignment="1">
      <alignment horizontal="left"/>
    </xf>
    <xf numFmtId="0" fontId="10" fillId="0" borderId="1" xfId="7" applyFont="1" applyBorder="1"/>
    <xf numFmtId="0" fontId="10" fillId="0" borderId="1" xfId="7" applyFont="1" applyBorder="1" applyAlignment="1">
      <alignment horizontal="left"/>
    </xf>
    <xf numFmtId="0" fontId="12" fillId="0" borderId="1" xfId="7" applyFont="1" applyBorder="1"/>
    <xf numFmtId="0" fontId="12" fillId="0" borderId="1" xfId="7" applyFont="1" applyBorder="1" applyAlignment="1">
      <alignment horizontal="left"/>
    </xf>
    <xf numFmtId="0" fontId="10" fillId="10" borderId="3" xfId="0" applyFont="1" applyFill="1" applyBorder="1" applyAlignment="1">
      <alignment horizontal="center"/>
    </xf>
    <xf numFmtId="0" fontId="10" fillId="10" borderId="3" xfId="0" applyFont="1" applyFill="1" applyBorder="1"/>
    <xf numFmtId="0" fontId="10" fillId="10" borderId="2" xfId="0" applyFont="1" applyFill="1" applyBorder="1"/>
    <xf numFmtId="0" fontId="10" fillId="10" borderId="2" xfId="0" applyFont="1" applyFill="1" applyBorder="1" applyAlignment="1">
      <alignment horizontal="left"/>
    </xf>
    <xf numFmtId="0" fontId="10" fillId="10" borderId="59" xfId="0" applyFont="1" applyFill="1" applyBorder="1" applyAlignment="1">
      <alignment horizontal="left"/>
    </xf>
    <xf numFmtId="0" fontId="10" fillId="10" borderId="1" xfId="0" applyFont="1" applyFill="1" applyBorder="1"/>
    <xf numFmtId="0" fontId="10" fillId="10" borderId="1" xfId="0" applyFont="1" applyFill="1" applyBorder="1" applyAlignment="1">
      <alignment horizontal="left"/>
    </xf>
    <xf numFmtId="0" fontId="10" fillId="10" borderId="1" xfId="0" applyFont="1" applyFill="1" applyBorder="1" applyAlignment="1">
      <alignment wrapText="1"/>
    </xf>
    <xf numFmtId="0" fontId="10" fillId="10" borderId="17" xfId="0" applyFont="1" applyFill="1" applyBorder="1" applyAlignment="1">
      <alignment horizontal="left"/>
    </xf>
    <xf numFmtId="3" fontId="10" fillId="10" borderId="17" xfId="0" applyNumberFormat="1" applyFont="1" applyFill="1" applyBorder="1" applyAlignment="1">
      <alignment horizontal="left"/>
    </xf>
    <xf numFmtId="0" fontId="10" fillId="10" borderId="18" xfId="0" applyFont="1" applyFill="1" applyBorder="1"/>
    <xf numFmtId="0" fontId="10" fillId="10" borderId="18" xfId="0" applyFont="1" applyFill="1" applyBorder="1" applyAlignment="1">
      <alignment horizontal="left"/>
    </xf>
    <xf numFmtId="3" fontId="10" fillId="10" borderId="23" xfId="0" applyNumberFormat="1" applyFont="1" applyFill="1" applyBorder="1" applyAlignment="1">
      <alignment horizontal="left"/>
    </xf>
    <xf numFmtId="0" fontId="10" fillId="10" borderId="3" xfId="0" applyFont="1" applyFill="1" applyBorder="1" applyAlignment="1">
      <alignment horizontal="left"/>
    </xf>
    <xf numFmtId="0" fontId="10" fillId="10" borderId="21" xfId="0" applyFont="1" applyFill="1" applyBorder="1" applyAlignment="1">
      <alignment horizontal="left"/>
    </xf>
    <xf numFmtId="3" fontId="10" fillId="0" borderId="3" xfId="0" applyNumberFormat="1" applyFont="1" applyBorder="1"/>
    <xf numFmtId="3" fontId="12" fillId="0" borderId="3" xfId="0" applyNumberFormat="1" applyFont="1" applyBorder="1"/>
    <xf numFmtId="3" fontId="10" fillId="10" borderId="3" xfId="0" applyNumberFormat="1" applyFont="1" applyFill="1" applyBorder="1"/>
    <xf numFmtId="3" fontId="12" fillId="0" borderId="3" xfId="0" applyNumberFormat="1" applyFont="1" applyBorder="1" applyAlignment="1">
      <alignment horizontal="right"/>
    </xf>
    <xf numFmtId="3" fontId="14" fillId="0" borderId="3" xfId="0" applyNumberFormat="1" applyFont="1" applyBorder="1" applyAlignment="1">
      <alignment horizontal="right" wrapText="1"/>
    </xf>
    <xf numFmtId="3" fontId="8" fillId="0" borderId="17" xfId="0" applyNumberFormat="1" applyFont="1" applyBorder="1"/>
    <xf numFmtId="3" fontId="14" fillId="0" borderId="23" xfId="0" applyNumberFormat="1" applyFont="1" applyBorder="1"/>
    <xf numFmtId="3" fontId="14" fillId="0" borderId="6" xfId="0" applyNumberFormat="1" applyFont="1" applyBorder="1"/>
    <xf numFmtId="3" fontId="8" fillId="0" borderId="14" xfId="0" applyNumberFormat="1" applyFont="1" applyBorder="1"/>
    <xf numFmtId="3" fontId="14" fillId="10" borderId="3" xfId="0" applyNumberFormat="1" applyFont="1" applyFill="1" applyBorder="1"/>
    <xf numFmtId="3" fontId="8" fillId="10" borderId="3" xfId="0" applyNumberFormat="1" applyFont="1" applyFill="1" applyBorder="1"/>
    <xf numFmtId="3" fontId="14" fillId="10" borderId="6" xfId="0" applyNumberFormat="1" applyFont="1" applyFill="1" applyBorder="1"/>
    <xf numFmtId="0" fontId="10" fillId="11" borderId="60" xfId="0" applyFont="1" applyFill="1" applyBorder="1" applyAlignment="1">
      <alignment horizontal="center"/>
    </xf>
    <xf numFmtId="3" fontId="8" fillId="12" borderId="16" xfId="7" applyNumberFormat="1" applyFont="1" applyFill="1" applyBorder="1"/>
    <xf numFmtId="0" fontId="16" fillId="13" borderId="6" xfId="0" applyFont="1" applyFill="1" applyBorder="1" applyAlignment="1">
      <alignment horizontal="right"/>
    </xf>
    <xf numFmtId="49" fontId="10" fillId="11" borderId="1" xfId="0" applyNumberFormat="1" applyFont="1" applyFill="1" applyBorder="1" applyAlignment="1">
      <alignment horizontal="center"/>
    </xf>
    <xf numFmtId="0" fontId="16" fillId="0" borderId="0" xfId="0" applyFont="1" applyAlignment="1"/>
    <xf numFmtId="0" fontId="9" fillId="0" borderId="0" xfId="0" applyFont="1" applyAlignment="1"/>
    <xf numFmtId="0" fontId="5" fillId="0" borderId="0" xfId="0" applyFont="1" applyAlignment="1"/>
    <xf numFmtId="0" fontId="12" fillId="0" borderId="0" xfId="0" applyFont="1" applyFill="1" applyAlignment="1"/>
    <xf numFmtId="0" fontId="10" fillId="0" borderId="5" xfId="0" applyFont="1" applyBorder="1" applyAlignment="1">
      <alignment horizontal="left"/>
    </xf>
    <xf numFmtId="0" fontId="10" fillId="11" borderId="2" xfId="0" applyFont="1" applyFill="1" applyBorder="1" applyAlignment="1">
      <alignment horizontal="left"/>
    </xf>
    <xf numFmtId="0" fontId="16" fillId="0" borderId="3" xfId="0" applyFont="1" applyBorder="1" applyAlignment="1"/>
    <xf numFmtId="0" fontId="10" fillId="0" borderId="1" xfId="0" applyFont="1" applyFill="1" applyBorder="1"/>
    <xf numFmtId="0" fontId="10" fillId="0" borderId="1" xfId="0" applyFont="1" applyFill="1" applyBorder="1" applyAlignment="1">
      <alignment horizontal="left"/>
    </xf>
    <xf numFmtId="3" fontId="14" fillId="0" borderId="3" xfId="0" applyNumberFormat="1" applyFont="1" applyFill="1" applyBorder="1"/>
    <xf numFmtId="3" fontId="8" fillId="0" borderId="3" xfId="0" applyNumberFormat="1" applyFont="1" applyFill="1" applyBorder="1"/>
    <xf numFmtId="3" fontId="10" fillId="0" borderId="1" xfId="0" applyNumberFormat="1" applyFont="1" applyFill="1" applyBorder="1" applyAlignment="1">
      <alignment vertical="center"/>
    </xf>
    <xf numFmtId="0" fontId="9" fillId="0" borderId="0" xfId="0" applyFont="1" applyAlignment="1"/>
    <xf numFmtId="0" fontId="31" fillId="0" borderId="18" xfId="0" applyFont="1" applyBorder="1" applyAlignment="1">
      <alignment horizontal="center" wrapText="1"/>
    </xf>
    <xf numFmtId="0" fontId="17" fillId="0" borderId="2" xfId="0" applyFont="1" applyBorder="1"/>
    <xf numFmtId="0" fontId="25" fillId="13" borderId="32" xfId="0" applyFont="1" applyFill="1" applyBorder="1" applyAlignment="1">
      <alignment horizontal="left"/>
    </xf>
    <xf numFmtId="0" fontId="17" fillId="13" borderId="5" xfId="0" applyFont="1" applyFill="1" applyBorder="1"/>
    <xf numFmtId="0" fontId="4" fillId="0" borderId="0" xfId="0" applyFont="1" applyAlignment="1">
      <alignment horizontal="right" vertical="center"/>
    </xf>
    <xf numFmtId="0" fontId="16" fillId="0" borderId="0" xfId="0" applyFont="1" applyAlignment="1"/>
    <xf numFmtId="0" fontId="31" fillId="0" borderId="0" xfId="0" applyFont="1" applyAlignment="1">
      <alignment horizontal="center" vertical="center"/>
    </xf>
    <xf numFmtId="0" fontId="25" fillId="13" borderId="33" xfId="0" applyFont="1" applyFill="1" applyBorder="1"/>
    <xf numFmtId="0" fontId="25" fillId="0" borderId="34" xfId="0" applyFont="1" applyBorder="1" applyAlignment="1">
      <alignment horizontal="center" vertical="center"/>
    </xf>
    <xf numFmtId="0" fontId="17" fillId="0" borderId="35" xfId="0" applyFont="1" applyBorder="1"/>
    <xf numFmtId="0" fontId="17" fillId="0" borderId="0" xfId="0" applyFont="1" applyBorder="1"/>
    <xf numFmtId="0" fontId="17" fillId="0" borderId="4" xfId="0" applyFont="1" applyBorder="1"/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2" fillId="0" borderId="42" xfId="0" applyFont="1" applyBorder="1"/>
    <xf numFmtId="0" fontId="19" fillId="9" borderId="36" xfId="0" applyFont="1" applyFill="1" applyBorder="1" applyAlignment="1">
      <alignment horizontal="right" wrapText="1"/>
    </xf>
    <xf numFmtId="0" fontId="19" fillId="9" borderId="37" xfId="0" applyFont="1" applyFill="1" applyBorder="1" applyAlignment="1">
      <alignment horizontal="right" wrapText="1"/>
    </xf>
    <xf numFmtId="0" fontId="10" fillId="0" borderId="38" xfId="0" applyFont="1" applyBorder="1" applyAlignment="1">
      <alignment horizontal="left" vertical="center"/>
    </xf>
    <xf numFmtId="0" fontId="2" fillId="0" borderId="38" xfId="0" applyFont="1" applyBorder="1"/>
    <xf numFmtId="0" fontId="2" fillId="0" borderId="39" xfId="0" applyFont="1" applyBorder="1"/>
    <xf numFmtId="0" fontId="2" fillId="0" borderId="0" xfId="0" applyFont="1" applyBorder="1"/>
    <xf numFmtId="0" fontId="2" fillId="0" borderId="40" xfId="0" applyFont="1" applyBorder="1"/>
    <xf numFmtId="0" fontId="8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0" fillId="0" borderId="18" xfId="0" applyFont="1" applyBorder="1" applyAlignment="1">
      <alignment horizontal="center" vertical="center" wrapText="1"/>
    </xf>
    <xf numFmtId="0" fontId="2" fillId="0" borderId="44" xfId="0" applyFont="1" applyBorder="1"/>
    <xf numFmtId="0" fontId="6" fillId="0" borderId="14" xfId="0" applyFont="1" applyFill="1" applyBorder="1" applyAlignment="1">
      <alignment wrapText="1"/>
    </xf>
    <xf numFmtId="0" fontId="6" fillId="0" borderId="43" xfId="0" applyFont="1" applyBorder="1" applyAlignment="1">
      <alignment wrapText="1"/>
    </xf>
    <xf numFmtId="0" fontId="10" fillId="0" borderId="34" xfId="0" applyFont="1" applyBorder="1" applyAlignment="1">
      <alignment horizontal="center" vertical="center"/>
    </xf>
    <xf numFmtId="0" fontId="2" fillId="0" borderId="34" xfId="0" applyFont="1" applyBorder="1"/>
    <xf numFmtId="0" fontId="2" fillId="0" borderId="35" xfId="0" applyFont="1" applyBorder="1"/>
    <xf numFmtId="0" fontId="7" fillId="0" borderId="0" xfId="0" applyFont="1" applyAlignment="1"/>
    <xf numFmtId="0" fontId="8" fillId="0" borderId="0" xfId="0" applyFont="1" applyAlignment="1">
      <alignment vertical="center"/>
    </xf>
    <xf numFmtId="0" fontId="4" fillId="0" borderId="47" xfId="0" applyFont="1" applyBorder="1" applyAlignment="1">
      <alignment horizontal="center" vertical="center" wrapText="1"/>
    </xf>
    <xf numFmtId="0" fontId="26" fillId="0" borderId="44" xfId="0" applyFont="1" applyBorder="1"/>
    <xf numFmtId="0" fontId="4" fillId="0" borderId="48" xfId="0" applyFont="1" applyBorder="1" applyAlignment="1">
      <alignment horizontal="center" vertical="center" wrapText="1"/>
    </xf>
    <xf numFmtId="0" fontId="0" fillId="0" borderId="52" xfId="0" applyFont="1" applyBorder="1" applyAlignment="1"/>
    <xf numFmtId="0" fontId="0" fillId="0" borderId="22" xfId="0" applyFont="1" applyBorder="1" applyAlignment="1"/>
    <xf numFmtId="0" fontId="0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Border="1" applyAlignment="1">
      <alignment horizontal="right"/>
    </xf>
    <xf numFmtId="0" fontId="26" fillId="0" borderId="0" xfId="0" applyFont="1" applyBorder="1"/>
    <xf numFmtId="0" fontId="44" fillId="0" borderId="47" xfId="0" applyFont="1" applyBorder="1" applyAlignment="1">
      <alignment horizontal="center" vertical="center" wrapText="1"/>
    </xf>
    <xf numFmtId="0" fontId="45" fillId="0" borderId="44" xfId="0" applyFont="1" applyBorder="1"/>
    <xf numFmtId="0" fontId="27" fillId="0" borderId="3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27" fillId="0" borderId="43" xfId="0" applyFont="1" applyBorder="1" applyAlignment="1">
      <alignment wrapText="1"/>
    </xf>
    <xf numFmtId="0" fontId="23" fillId="0" borderId="49" xfId="0" applyFont="1" applyBorder="1" applyAlignment="1">
      <alignment horizontal="center"/>
    </xf>
    <xf numFmtId="0" fontId="23" fillId="0" borderId="5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3" fontId="4" fillId="0" borderId="47" xfId="0" applyNumberFormat="1" applyFont="1" applyBorder="1" applyAlignment="1">
      <alignment horizontal="center" vertical="center" wrapText="1"/>
    </xf>
    <xf numFmtId="3" fontId="26" fillId="0" borderId="44" xfId="0" applyNumberFormat="1" applyFont="1" applyBorder="1"/>
    <xf numFmtId="0" fontId="8" fillId="0" borderId="0" xfId="0" applyFont="1" applyAlignment="1">
      <alignment horizontal="right" vertical="center"/>
    </xf>
    <xf numFmtId="0" fontId="12" fillId="0" borderId="17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8" fillId="0" borderId="48" xfId="0" applyFont="1" applyBorder="1" applyAlignment="1">
      <alignment horizontal="center" vertical="center" wrapText="1"/>
    </xf>
    <xf numFmtId="0" fontId="8" fillId="0" borderId="25" xfId="0" applyFont="1" applyBorder="1"/>
    <xf numFmtId="0" fontId="19" fillId="0" borderId="0" xfId="0" applyFont="1" applyFill="1" applyBorder="1" applyAlignment="1">
      <alignment horizontal="left"/>
    </xf>
    <xf numFmtId="0" fontId="17" fillId="0" borderId="0" xfId="0" applyFont="1" applyFill="1" applyBorder="1"/>
    <xf numFmtId="0" fontId="19" fillId="0" borderId="0" xfId="0" applyFont="1" applyAlignment="1">
      <alignment horizontal="center"/>
    </xf>
    <xf numFmtId="0" fontId="10" fillId="0" borderId="3" xfId="0" applyFont="1" applyFill="1" applyBorder="1" applyAlignment="1">
      <alignment horizontal="right" wrapText="1"/>
    </xf>
    <xf numFmtId="0" fontId="16" fillId="0" borderId="0" xfId="0" applyFont="1" applyAlignment="1">
      <alignment horizontal="center"/>
    </xf>
    <xf numFmtId="0" fontId="10" fillId="0" borderId="45" xfId="0" applyFont="1" applyBorder="1" applyAlignment="1">
      <alignment horizontal="center" vertical="center"/>
    </xf>
    <xf numFmtId="0" fontId="8" fillId="0" borderId="45" xfId="0" applyFont="1" applyBorder="1"/>
    <xf numFmtId="0" fontId="8" fillId="0" borderId="46" xfId="0" applyFont="1" applyBorder="1"/>
    <xf numFmtId="0" fontId="8" fillId="0" borderId="33" xfId="0" applyFont="1" applyBorder="1"/>
    <xf numFmtId="0" fontId="8" fillId="0" borderId="4" xfId="0" applyFont="1" applyBorder="1"/>
    <xf numFmtId="0" fontId="10" fillId="0" borderId="4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0" fillId="13" borderId="58" xfId="0" applyFont="1" applyFill="1" applyBorder="1"/>
    <xf numFmtId="0" fontId="47" fillId="13" borderId="32" xfId="0" applyFont="1" applyFill="1" applyBorder="1"/>
    <xf numFmtId="0" fontId="47" fillId="13" borderId="5" xfId="0" applyFont="1" applyFill="1" applyBorder="1"/>
    <xf numFmtId="0" fontId="10" fillId="10" borderId="1" xfId="0" applyFont="1" applyFill="1" applyBorder="1" applyAlignment="1">
      <alignment horizontal="left"/>
    </xf>
    <xf numFmtId="3" fontId="17" fillId="0" borderId="47" xfId="0" applyNumberFormat="1" applyFont="1" applyBorder="1" applyAlignment="1">
      <alignment horizontal="center" vertical="center" wrapText="1"/>
    </xf>
    <xf numFmtId="3" fontId="17" fillId="0" borderId="44" xfId="0" applyNumberFormat="1" applyFont="1" applyBorder="1"/>
    <xf numFmtId="0" fontId="17" fillId="0" borderId="0" xfId="0" applyFont="1" applyAlignment="1">
      <alignment horizontal="right"/>
    </xf>
    <xf numFmtId="3" fontId="17" fillId="0" borderId="48" xfId="0" applyNumberFormat="1" applyFont="1" applyBorder="1" applyAlignment="1">
      <alignment horizontal="center" vertical="center" wrapText="1"/>
    </xf>
    <xf numFmtId="3" fontId="17" fillId="0" borderId="52" xfId="0" applyNumberFormat="1" applyFont="1" applyBorder="1"/>
    <xf numFmtId="3" fontId="16" fillId="0" borderId="0" xfId="0" applyNumberFormat="1" applyFont="1" applyBorder="1" applyAlignment="1">
      <alignment horizontal="right"/>
    </xf>
    <xf numFmtId="0" fontId="19" fillId="0" borderId="3" xfId="0" applyFont="1" applyFill="1" applyBorder="1" applyAlignment="1">
      <alignment horizontal="right" vertical="center" wrapText="1"/>
    </xf>
    <xf numFmtId="0" fontId="19" fillId="0" borderId="14" xfId="0" applyFont="1" applyFill="1" applyBorder="1" applyAlignment="1">
      <alignment horizontal="right" vertical="center" wrapText="1"/>
    </xf>
    <xf numFmtId="0" fontId="16" fillId="0" borderId="14" xfId="0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0" fontId="20" fillId="0" borderId="53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3" fontId="16" fillId="0" borderId="44" xfId="0" applyNumberFormat="1" applyFont="1" applyBorder="1" applyAlignment="1"/>
    <xf numFmtId="0" fontId="31" fillId="0" borderId="16" xfId="0" applyFont="1" applyBorder="1" applyAlignment="1">
      <alignment horizontal="center" vertical="center" wrapText="1"/>
    </xf>
    <xf numFmtId="0" fontId="1" fillId="0" borderId="13" xfId="0" applyFont="1" applyBorder="1"/>
    <xf numFmtId="0" fontId="25" fillId="0" borderId="14" xfId="0" applyFont="1" applyBorder="1" applyAlignment="1">
      <alignment wrapText="1"/>
    </xf>
    <xf numFmtId="0" fontId="25" fillId="0" borderId="6" xfId="0" applyFont="1" applyBorder="1" applyAlignment="1">
      <alignment wrapText="1"/>
    </xf>
    <xf numFmtId="0" fontId="30" fillId="0" borderId="0" xfId="0" applyFont="1" applyAlignment="1">
      <alignment horizontal="right"/>
    </xf>
    <xf numFmtId="0" fontId="5" fillId="0" borderId="0" xfId="0" applyFont="1" applyAlignment="1"/>
    <xf numFmtId="0" fontId="28" fillId="0" borderId="0" xfId="0" applyFont="1" applyAlignment="1">
      <alignment horizontal="center"/>
    </xf>
    <xf numFmtId="0" fontId="25" fillId="0" borderId="15" xfId="0" applyFont="1" applyBorder="1" applyAlignment="1">
      <alignment horizontal="center" vertical="center"/>
    </xf>
    <xf numFmtId="0" fontId="1" fillId="0" borderId="55" xfId="0" applyFont="1" applyBorder="1"/>
    <xf numFmtId="0" fontId="28" fillId="0" borderId="0" xfId="0" applyFont="1" applyAlignment="1">
      <alignment horizontal="right"/>
    </xf>
    <xf numFmtId="0" fontId="17" fillId="0" borderId="34" xfId="0" applyFont="1" applyBorder="1"/>
    <xf numFmtId="0" fontId="17" fillId="0" borderId="33" xfId="0" applyFont="1" applyBorder="1"/>
    <xf numFmtId="0" fontId="25" fillId="0" borderId="33" xfId="0" applyFont="1" applyBorder="1"/>
    <xf numFmtId="0" fontId="17" fillId="0" borderId="5" xfId="0" applyFont="1" applyBorder="1"/>
    <xf numFmtId="0" fontId="25" fillId="0" borderId="32" xfId="0" applyFont="1" applyBorder="1" applyAlignment="1">
      <alignment horizontal="left"/>
    </xf>
    <xf numFmtId="0" fontId="14" fillId="0" borderId="35" xfId="0" applyFont="1" applyBorder="1" applyAlignment="1">
      <alignment horizontal="center" wrapText="1"/>
    </xf>
    <xf numFmtId="0" fontId="0" fillId="0" borderId="56" xfId="0" applyFont="1" applyBorder="1" applyAlignment="1"/>
    <xf numFmtId="0" fontId="14" fillId="0" borderId="18" xfId="0" applyFont="1" applyBorder="1" applyAlignment="1">
      <alignment horizontal="center" wrapText="1"/>
    </xf>
    <xf numFmtId="0" fontId="17" fillId="0" borderId="44" xfId="0" applyFont="1" applyBorder="1"/>
    <xf numFmtId="0" fontId="14" fillId="0" borderId="14" xfId="0" applyFont="1" applyBorder="1" applyAlignment="1">
      <alignment horizontal="center" wrapText="1"/>
    </xf>
    <xf numFmtId="0" fontId="0" fillId="0" borderId="6" xfId="0" applyFont="1" applyBorder="1" applyAlignment="1"/>
    <xf numFmtId="0" fontId="39" fillId="0" borderId="3" xfId="9" applyFont="1" applyFill="1" applyBorder="1" applyAlignment="1" applyProtection="1">
      <alignment horizontal="left" vertical="center" indent="1"/>
    </xf>
    <xf numFmtId="0" fontId="41" fillId="0" borderId="3" xfId="9" applyFont="1" applyFill="1" applyBorder="1" applyAlignment="1" applyProtection="1">
      <alignment horizontal="left" vertical="center" indent="1"/>
    </xf>
    <xf numFmtId="0" fontId="38" fillId="0" borderId="0" xfId="9" applyFont="1" applyFill="1" applyAlignment="1" applyProtection="1">
      <alignment horizontal="center" wrapText="1"/>
    </xf>
    <xf numFmtId="0" fontId="38" fillId="0" borderId="0" xfId="9" applyFont="1" applyFill="1" applyAlignment="1" applyProtection="1">
      <alignment horizont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/>
  </cellXfs>
  <cellStyles count="12">
    <cellStyle name="1. jelölőszín" xfId="1"/>
    <cellStyle name="2. jelölőszín" xfId="2"/>
    <cellStyle name="3. jelölőszín" xfId="3"/>
    <cellStyle name="4. jelölőszín" xfId="4"/>
    <cellStyle name="5. jelölőszín" xfId="5"/>
    <cellStyle name="6. jelölőszín" xfId="6"/>
    <cellStyle name="Excel Built-in Normal" xfId="7"/>
    <cellStyle name="Normál" xfId="0" builtinId="0"/>
    <cellStyle name="Normál 2" xfId="11"/>
    <cellStyle name="Normál_9.ei. felh. " xfId="8"/>
    <cellStyle name="Normál_SEGEDLETEK" xfId="9"/>
    <cellStyle name="Százalék" xfId="10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133350</xdr:colOff>
      <xdr:row>27</xdr:row>
      <xdr:rowOff>0</xdr:rowOff>
    </xdr:to>
    <xdr:sp macro="" textlink="">
      <xdr:nvSpPr>
        <xdr:cNvPr id="2170" name="Rectangle 2" hidden="1">
          <a:extLst>
            <a:ext uri="{FF2B5EF4-FFF2-40B4-BE49-F238E27FC236}">
              <a16:creationId xmlns:a16="http://schemas.microsoft.com/office/drawing/2014/main" id="{AF2D17CC-38BF-47BC-A303-6ABD57F06E3A}"/>
            </a:ext>
          </a:extLst>
        </xdr:cNvPr>
        <xdr:cNvSpPr>
          <a:spLocks noSelect="1" noChangeArrowheads="1"/>
        </xdr:cNvSpPr>
      </xdr:nvSpPr>
      <xdr:spPr bwMode="auto">
        <a:xfrm>
          <a:off x="390525" y="0"/>
          <a:ext cx="8591550" cy="5086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190500</xdr:colOff>
      <xdr:row>32</xdr:row>
      <xdr:rowOff>123825</xdr:rowOff>
    </xdr:to>
    <xdr:sp macro="" textlink="">
      <xdr:nvSpPr>
        <xdr:cNvPr id="3194" name="Rectangle 2" hidden="1">
          <a:extLst>
            <a:ext uri="{FF2B5EF4-FFF2-40B4-BE49-F238E27FC236}">
              <a16:creationId xmlns:a16="http://schemas.microsoft.com/office/drawing/2014/main" id="{005087B4-F6EE-41C7-9D88-7267A04A8A9B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8372475" cy="5791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323850</xdr:colOff>
      <xdr:row>35</xdr:row>
      <xdr:rowOff>161925</xdr:rowOff>
    </xdr:to>
    <xdr:sp macro="" textlink="">
      <xdr:nvSpPr>
        <xdr:cNvPr id="4218" name="Rectangle 2" hidden="1">
          <a:extLst>
            <a:ext uri="{FF2B5EF4-FFF2-40B4-BE49-F238E27FC236}">
              <a16:creationId xmlns:a16="http://schemas.microsoft.com/office/drawing/2014/main" id="{7AC20865-E202-4044-8C43-F21F5F0CE4CA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791450" cy="632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0</xdr:colOff>
      <xdr:row>31</xdr:row>
      <xdr:rowOff>0</xdr:rowOff>
    </xdr:to>
    <xdr:sp macro="" textlink="">
      <xdr:nvSpPr>
        <xdr:cNvPr id="1147" name="Rectangle 2" hidden="1">
          <a:extLst>
            <a:ext uri="{FF2B5EF4-FFF2-40B4-BE49-F238E27FC236}">
              <a16:creationId xmlns:a16="http://schemas.microsoft.com/office/drawing/2014/main" id="{86ABB56B-8028-4464-A58E-0B0B0E0CCEC0}"/>
            </a:ext>
          </a:extLst>
        </xdr:cNvPr>
        <xdr:cNvSpPr>
          <a:spLocks noSelect="1" noChangeArrowheads="1"/>
        </xdr:cNvSpPr>
      </xdr:nvSpPr>
      <xdr:spPr bwMode="auto">
        <a:xfrm>
          <a:off x="333375" y="0"/>
          <a:ext cx="6648450" cy="6515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238125</xdr:colOff>
      <xdr:row>7</xdr:row>
      <xdr:rowOff>114300</xdr:rowOff>
    </xdr:to>
    <xdr:sp macro="" textlink="">
      <xdr:nvSpPr>
        <xdr:cNvPr id="5242" name="Rectangle 2" hidden="1">
          <a:extLst>
            <a:ext uri="{FF2B5EF4-FFF2-40B4-BE49-F238E27FC236}">
              <a16:creationId xmlns:a16="http://schemas.microsoft.com/office/drawing/2014/main" id="{202AABA3-819F-455A-81BF-E31D090DFD21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10639425" cy="1247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180975</xdr:colOff>
      <xdr:row>30</xdr:row>
      <xdr:rowOff>85725</xdr:rowOff>
    </xdr:to>
    <xdr:sp macro="" textlink="">
      <xdr:nvSpPr>
        <xdr:cNvPr id="6266" name="Rectangle 2" hidden="1">
          <a:extLst>
            <a:ext uri="{FF2B5EF4-FFF2-40B4-BE49-F238E27FC236}">
              <a16:creationId xmlns:a16="http://schemas.microsoft.com/office/drawing/2014/main" id="{9AC6E3D0-A451-4CFB-B762-4EB1DA6400B2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9029700" cy="6419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5"/>
  <sheetViews>
    <sheetView view="pageBreakPreview" zoomScaleNormal="100" zoomScaleSheetLayoutView="100" workbookViewId="0">
      <selection activeCell="A2" sqref="A2:D2"/>
    </sheetView>
  </sheetViews>
  <sheetFormatPr defaultColWidth="17.33203125" defaultRowHeight="15" customHeight="1" x14ac:dyDescent="0.25"/>
  <cols>
    <col min="1" max="1" width="6.44140625" style="40" customWidth="1"/>
    <col min="2" max="2" width="7.33203125" style="40" customWidth="1"/>
    <col min="3" max="3" width="56.109375" style="40" customWidth="1"/>
    <col min="4" max="4" width="14.44140625" style="40" customWidth="1"/>
    <col min="5" max="5" width="13.6640625" style="40" customWidth="1"/>
    <col min="6" max="13" width="9.109375" style="40" customWidth="1"/>
    <col min="14" max="25" width="8" style="40" customWidth="1"/>
    <col min="26" max="16384" width="17.33203125" style="40"/>
  </cols>
  <sheetData>
    <row r="1" spans="1:25" ht="15.75" customHeight="1" x14ac:dyDescent="0.3">
      <c r="B1" s="393"/>
      <c r="C1" s="394"/>
      <c r="D1" s="394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15.75" customHeight="1" x14ac:dyDescent="0.3">
      <c r="A2" s="401" t="s">
        <v>705</v>
      </c>
      <c r="B2" s="402"/>
      <c r="C2" s="402"/>
      <c r="D2" s="402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15.75" customHeight="1" x14ac:dyDescent="0.3">
      <c r="B3" s="395" t="s">
        <v>470</v>
      </c>
      <c r="C3" s="394"/>
      <c r="D3" s="394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15.75" customHeight="1" x14ac:dyDescent="0.3">
      <c r="B4" s="395" t="s">
        <v>657</v>
      </c>
      <c r="C4" s="394"/>
      <c r="D4" s="394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ht="15.75" customHeight="1" x14ac:dyDescent="0.3">
      <c r="B5" s="74"/>
      <c r="C5" s="74"/>
      <c r="D5" s="74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15.75" customHeight="1" x14ac:dyDescent="0.3">
      <c r="B6" s="75"/>
      <c r="C6" s="75"/>
      <c r="D6" s="67" t="s">
        <v>415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25" ht="15.75" customHeight="1" x14ac:dyDescent="0.3">
      <c r="A7" s="403" t="s">
        <v>207</v>
      </c>
      <c r="B7" s="397" t="s">
        <v>24</v>
      </c>
      <c r="C7" s="398"/>
      <c r="D7" s="389" t="s">
        <v>25</v>
      </c>
      <c r="E7" s="389" t="s">
        <v>683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5" ht="15.75" customHeight="1" x14ac:dyDescent="0.3">
      <c r="A8" s="404"/>
      <c r="B8" s="399"/>
      <c r="C8" s="400"/>
      <c r="D8" s="390"/>
      <c r="E8" s="390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ht="15.75" customHeight="1" x14ac:dyDescent="0.3">
      <c r="A9" s="77">
        <v>1</v>
      </c>
      <c r="B9" s="38">
        <v>2</v>
      </c>
      <c r="C9" s="78">
        <v>3</v>
      </c>
      <c r="D9" s="79">
        <v>4</v>
      </c>
      <c r="E9" s="79">
        <v>5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spans="1:25" ht="15.75" customHeight="1" x14ac:dyDescent="0.3">
      <c r="A10" s="214" t="s">
        <v>208</v>
      </c>
      <c r="B10" s="396" t="s">
        <v>26</v>
      </c>
      <c r="C10" s="392"/>
      <c r="D10" s="218">
        <f>SUM(D11:D14)</f>
        <v>106044827</v>
      </c>
      <c r="E10" s="218">
        <f>SUM(E11:E14)</f>
        <v>111722751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</row>
    <row r="11" spans="1:25" ht="15.75" customHeight="1" x14ac:dyDescent="0.3">
      <c r="A11" s="215" t="s">
        <v>209</v>
      </c>
      <c r="B11" s="82" t="s">
        <v>27</v>
      </c>
      <c r="C11" s="83" t="s">
        <v>28</v>
      </c>
      <c r="D11" s="84">
        <v>50234827</v>
      </c>
      <c r="E11" s="84">
        <v>55800238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 spans="1:25" ht="15.75" customHeight="1" x14ac:dyDescent="0.3">
      <c r="A12" s="215" t="s">
        <v>210</v>
      </c>
      <c r="B12" s="82" t="s">
        <v>29</v>
      </c>
      <c r="C12" s="83" t="s">
        <v>30</v>
      </c>
      <c r="D12" s="84">
        <v>49510000</v>
      </c>
      <c r="E12" s="84">
        <v>49510000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5" ht="15.75" customHeight="1" x14ac:dyDescent="0.3">
      <c r="A13" s="215" t="s">
        <v>211</v>
      </c>
      <c r="B13" s="82" t="s">
        <v>31</v>
      </c>
      <c r="C13" s="83" t="s">
        <v>32</v>
      </c>
      <c r="D13" s="84">
        <v>6300000</v>
      </c>
      <c r="E13" s="84">
        <v>6300000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spans="1:25" ht="15.75" customHeight="1" x14ac:dyDescent="0.3">
      <c r="A14" s="215" t="s">
        <v>212</v>
      </c>
      <c r="B14" s="82" t="s">
        <v>33</v>
      </c>
      <c r="C14" s="83" t="s">
        <v>34</v>
      </c>
      <c r="D14" s="84"/>
      <c r="E14" s="84">
        <v>112513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spans="1:25" ht="15.75" customHeight="1" x14ac:dyDescent="0.3">
      <c r="A15" s="214" t="s">
        <v>213</v>
      </c>
      <c r="B15" s="219" t="s">
        <v>35</v>
      </c>
      <c r="C15" s="220"/>
      <c r="D15" s="221">
        <f>SUM(D16:D18)</f>
        <v>0</v>
      </c>
      <c r="E15" s="221">
        <f>SUM(E16:E18)</f>
        <v>3500000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spans="1:25" ht="15.75" customHeight="1" x14ac:dyDescent="0.3">
      <c r="A16" s="215" t="s">
        <v>214</v>
      </c>
      <c r="B16" s="82" t="s">
        <v>36</v>
      </c>
      <c r="C16" s="85" t="s">
        <v>37</v>
      </c>
      <c r="D16" s="84">
        <v>0</v>
      </c>
      <c r="E16" s="84">
        <v>0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</row>
    <row r="17" spans="1:25" ht="15.75" customHeight="1" x14ac:dyDescent="0.3">
      <c r="A17" s="215" t="s">
        <v>215</v>
      </c>
      <c r="B17" s="82" t="s">
        <v>38</v>
      </c>
      <c r="C17" s="83" t="s">
        <v>39</v>
      </c>
      <c r="D17" s="84">
        <v>0</v>
      </c>
      <c r="E17" s="84">
        <v>0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</row>
    <row r="18" spans="1:25" ht="15.75" customHeight="1" x14ac:dyDescent="0.3">
      <c r="A18" s="215" t="s">
        <v>216</v>
      </c>
      <c r="B18" s="82" t="s">
        <v>40</v>
      </c>
      <c r="C18" s="83" t="s">
        <v>41</v>
      </c>
      <c r="D18" s="84"/>
      <c r="E18" s="84">
        <v>3500000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</row>
    <row r="19" spans="1:25" ht="15.75" customHeight="1" x14ac:dyDescent="0.3">
      <c r="A19" s="214" t="s">
        <v>217</v>
      </c>
      <c r="B19" s="219" t="s">
        <v>42</v>
      </c>
      <c r="C19" s="222"/>
      <c r="D19" s="221">
        <f>SUM(D20)</f>
        <v>78000000</v>
      </c>
      <c r="E19" s="221">
        <f>SUM(E20)</f>
        <v>78253050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ht="15.75" customHeight="1" x14ac:dyDescent="0.3">
      <c r="A20" s="215" t="s">
        <v>218</v>
      </c>
      <c r="B20" s="82" t="s">
        <v>43</v>
      </c>
      <c r="C20" s="83" t="s">
        <v>42</v>
      </c>
      <c r="D20" s="84">
        <v>78000000</v>
      </c>
      <c r="E20" s="84">
        <v>78253050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</row>
    <row r="21" spans="1:25" ht="15.75" customHeight="1" x14ac:dyDescent="0.3">
      <c r="A21" s="214" t="s">
        <v>219</v>
      </c>
      <c r="B21" s="219" t="s">
        <v>44</v>
      </c>
      <c r="C21" s="220"/>
      <c r="D21" s="221">
        <f>SUM(D10+D15+D19)</f>
        <v>184044827</v>
      </c>
      <c r="E21" s="221">
        <f>SUM(E10+E15+E19)</f>
        <v>193475801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</row>
    <row r="22" spans="1:25" ht="15.75" customHeight="1" x14ac:dyDescent="0.3">
      <c r="A22" s="215" t="s">
        <v>220</v>
      </c>
      <c r="B22" s="86"/>
      <c r="C22" s="86"/>
      <c r="D22" s="87"/>
      <c r="E22" s="8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5" ht="15.75" customHeight="1" x14ac:dyDescent="0.3">
      <c r="A23" s="214" t="s">
        <v>221</v>
      </c>
      <c r="B23" s="391" t="s">
        <v>45</v>
      </c>
      <c r="C23" s="392"/>
      <c r="D23" s="221">
        <f>SUM(D24:D28)</f>
        <v>106909789</v>
      </c>
      <c r="E23" s="221">
        <f>SUM(E24:E28)</f>
        <v>112430192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spans="1:25" ht="15.75" customHeight="1" x14ac:dyDescent="0.3">
      <c r="A24" s="215" t="s">
        <v>222</v>
      </c>
      <c r="B24" s="82" t="s">
        <v>46</v>
      </c>
      <c r="C24" s="83" t="s">
        <v>47</v>
      </c>
      <c r="D24" s="84">
        <v>20583180</v>
      </c>
      <c r="E24" s="84">
        <v>21563483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5" ht="15.75" customHeight="1" x14ac:dyDescent="0.3">
      <c r="A25" s="215" t="s">
        <v>223</v>
      </c>
      <c r="B25" s="82" t="s">
        <v>48</v>
      </c>
      <c r="C25" s="85" t="s">
        <v>49</v>
      </c>
      <c r="D25" s="84">
        <v>3723589</v>
      </c>
      <c r="E25" s="84">
        <v>3843550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5" ht="15.75" customHeight="1" x14ac:dyDescent="0.3">
      <c r="A26" s="215" t="s">
        <v>224</v>
      </c>
      <c r="B26" s="82" t="s">
        <v>50</v>
      </c>
      <c r="C26" s="83" t="s">
        <v>51</v>
      </c>
      <c r="D26" s="84">
        <v>34164900</v>
      </c>
      <c r="E26" s="84">
        <v>34164900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spans="1:25" ht="15.75" customHeight="1" x14ac:dyDescent="0.3">
      <c r="A27" s="215" t="s">
        <v>225</v>
      </c>
      <c r="B27" s="82" t="s">
        <v>52</v>
      </c>
      <c r="C27" s="83" t="s">
        <v>53</v>
      </c>
      <c r="D27" s="84">
        <v>3887500</v>
      </c>
      <c r="E27" s="84">
        <v>3887500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</row>
    <row r="28" spans="1:25" ht="15.75" customHeight="1" x14ac:dyDescent="0.3">
      <c r="A28" s="215" t="s">
        <v>226</v>
      </c>
      <c r="B28" s="82" t="s">
        <v>54</v>
      </c>
      <c r="C28" s="83" t="s">
        <v>55</v>
      </c>
      <c r="D28" s="84">
        <v>44550620</v>
      </c>
      <c r="E28" s="84">
        <v>48970759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5" ht="15.75" customHeight="1" x14ac:dyDescent="0.3">
      <c r="A29" s="214" t="s">
        <v>227</v>
      </c>
      <c r="B29" s="223" t="s">
        <v>56</v>
      </c>
      <c r="C29" s="224"/>
      <c r="D29" s="221">
        <f>SUM(D30:D32)</f>
        <v>75807000</v>
      </c>
      <c r="E29" s="221">
        <f>SUM(E30:E32)</f>
        <v>79452530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spans="1:25" ht="15.75" customHeight="1" x14ac:dyDescent="0.3">
      <c r="A30" s="215" t="s">
        <v>228</v>
      </c>
      <c r="B30" s="88" t="s">
        <v>57</v>
      </c>
      <c r="C30" s="83" t="s">
        <v>58</v>
      </c>
      <c r="D30" s="84">
        <v>1807000</v>
      </c>
      <c r="E30" s="84">
        <v>5758160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ht="15.75" customHeight="1" x14ac:dyDescent="0.3">
      <c r="A31" s="215" t="s">
        <v>229</v>
      </c>
      <c r="B31" s="88" t="s">
        <v>59</v>
      </c>
      <c r="C31" s="83" t="s">
        <v>60</v>
      </c>
      <c r="D31" s="84">
        <v>74000000</v>
      </c>
      <c r="E31" s="84">
        <v>73694370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25" ht="15.75" customHeight="1" x14ac:dyDescent="0.3">
      <c r="A32" s="215" t="s">
        <v>230</v>
      </c>
      <c r="B32" s="82" t="s">
        <v>61</v>
      </c>
      <c r="C32" s="85" t="s">
        <v>62</v>
      </c>
      <c r="D32" s="84">
        <v>0</v>
      </c>
      <c r="E32" s="84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spans="1:25" ht="15.75" customHeight="1" x14ac:dyDescent="0.3">
      <c r="A33" s="214" t="s">
        <v>231</v>
      </c>
      <c r="B33" s="219" t="s">
        <v>63</v>
      </c>
      <c r="C33" s="225"/>
      <c r="D33" s="221">
        <f>SUM(D34)</f>
        <v>1328038</v>
      </c>
      <c r="E33" s="221">
        <f>SUM(E34)</f>
        <v>1593079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25" ht="15.75" customHeight="1" x14ac:dyDescent="0.3">
      <c r="A34" s="215" t="s">
        <v>232</v>
      </c>
      <c r="B34" s="82" t="s">
        <v>64</v>
      </c>
      <c r="C34" s="85" t="s">
        <v>63</v>
      </c>
      <c r="D34" s="84">
        <v>1328038</v>
      </c>
      <c r="E34" s="84">
        <v>1593079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spans="1:25" ht="15.75" customHeight="1" x14ac:dyDescent="0.3">
      <c r="A35" s="214" t="s">
        <v>233</v>
      </c>
      <c r="B35" s="219" t="s">
        <v>65</v>
      </c>
      <c r="C35" s="220"/>
      <c r="D35" s="221">
        <f>SUM(D29,D23,D33)</f>
        <v>184044827</v>
      </c>
      <c r="E35" s="221">
        <f>SUM(E29,E23,E33)</f>
        <v>193475801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spans="1:25" ht="15.75" customHeight="1" x14ac:dyDescent="0.3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1:25" ht="15.75" customHeight="1" x14ac:dyDescent="0.3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spans="1:25" ht="15.75" customHeight="1" x14ac:dyDescent="0.3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spans="1:25" ht="15.75" customHeight="1" x14ac:dyDescent="0.3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</row>
    <row r="40" spans="1:25" ht="15.75" customHeight="1" x14ac:dyDescent="0.3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</row>
    <row r="41" spans="1:25" ht="15.75" customHeight="1" x14ac:dyDescent="0.3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</row>
    <row r="42" spans="1:25" ht="15.75" customHeight="1" x14ac:dyDescent="0.3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</row>
    <row r="43" spans="1:25" ht="15.75" customHeight="1" x14ac:dyDescent="0.3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</row>
    <row r="44" spans="1:25" ht="15.75" customHeight="1" x14ac:dyDescent="0.3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</row>
    <row r="45" spans="1:25" ht="15.75" customHeight="1" x14ac:dyDescent="0.3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</row>
    <row r="46" spans="1:25" ht="15.75" customHeight="1" x14ac:dyDescent="0.3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</row>
    <row r="47" spans="1:25" ht="15.75" customHeight="1" x14ac:dyDescent="0.3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</row>
    <row r="48" spans="1:25" ht="15.75" customHeight="1" x14ac:dyDescent="0.3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</row>
    <row r="49" spans="2:25" ht="15.75" customHeight="1" x14ac:dyDescent="0.3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</row>
    <row r="50" spans="2:25" ht="15.75" customHeight="1" x14ac:dyDescent="0.3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</row>
    <row r="51" spans="2:25" ht="15.75" customHeight="1" x14ac:dyDescent="0.3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</row>
    <row r="52" spans="2:25" ht="15.75" customHeight="1" x14ac:dyDescent="0.3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</row>
    <row r="53" spans="2:25" ht="15.75" customHeight="1" x14ac:dyDescent="0.3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</row>
    <row r="54" spans="2:25" ht="15.75" customHeight="1" x14ac:dyDescent="0.3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</row>
    <row r="55" spans="2:25" ht="15.75" customHeight="1" x14ac:dyDescent="0.3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</row>
    <row r="56" spans="2:25" ht="15.75" customHeight="1" x14ac:dyDescent="0.3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</row>
    <row r="57" spans="2:25" ht="15.75" customHeight="1" x14ac:dyDescent="0.3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</row>
    <row r="58" spans="2:25" ht="15.75" customHeight="1" x14ac:dyDescent="0.3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</row>
    <row r="59" spans="2:25" ht="15.7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</row>
    <row r="60" spans="2:25" ht="15.7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</row>
    <row r="61" spans="2:25" ht="15.75" customHeight="1" x14ac:dyDescent="0.3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</row>
    <row r="62" spans="2:25" ht="15.75" customHeight="1" x14ac:dyDescent="0.3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</row>
    <row r="63" spans="2:25" ht="15.75" customHeight="1" x14ac:dyDescent="0.3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</row>
    <row r="64" spans="2:25" ht="15.75" customHeight="1" x14ac:dyDescent="0.3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</row>
    <row r="65" spans="2:25" ht="15.75" customHeight="1" x14ac:dyDescent="0.3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</row>
    <row r="66" spans="2:25" ht="15.75" customHeight="1" x14ac:dyDescent="0.3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</row>
    <row r="67" spans="2:25" ht="15.75" customHeight="1" x14ac:dyDescent="0.3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</row>
    <row r="68" spans="2:25" ht="15.75" customHeight="1" x14ac:dyDescent="0.3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</row>
    <row r="69" spans="2:25" ht="15.75" customHeight="1" x14ac:dyDescent="0.3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</row>
    <row r="70" spans="2:25" ht="15.75" customHeight="1" x14ac:dyDescent="0.3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</row>
    <row r="71" spans="2:25" ht="15.75" customHeight="1" x14ac:dyDescent="0.3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</row>
    <row r="72" spans="2:25" ht="15.75" customHeight="1" x14ac:dyDescent="0.3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</row>
    <row r="73" spans="2:25" ht="15.75" customHeight="1" x14ac:dyDescent="0.3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</row>
    <row r="74" spans="2:25" ht="15.75" customHeight="1" x14ac:dyDescent="0.3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</row>
    <row r="75" spans="2:25" ht="15.75" customHeight="1" x14ac:dyDescent="0.3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</row>
    <row r="76" spans="2:25" ht="15.75" customHeight="1" x14ac:dyDescent="0.3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2:25" ht="15.75" customHeight="1" x14ac:dyDescent="0.3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</row>
    <row r="78" spans="2:25" ht="15.75" customHeight="1" x14ac:dyDescent="0.3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</row>
    <row r="79" spans="2:25" ht="15.75" customHeight="1" x14ac:dyDescent="0.3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</row>
    <row r="80" spans="2:25" ht="15.75" customHeight="1" x14ac:dyDescent="0.3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</row>
    <row r="81" spans="2:25" ht="15.75" customHeight="1" x14ac:dyDescent="0.3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</row>
    <row r="82" spans="2:25" ht="15.75" customHeight="1" x14ac:dyDescent="0.3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</row>
    <row r="83" spans="2:25" ht="15.75" customHeight="1" x14ac:dyDescent="0.3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</row>
    <row r="84" spans="2:25" ht="15.75" customHeight="1" x14ac:dyDescent="0.3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</row>
    <row r="85" spans="2:25" ht="15.75" customHeight="1" x14ac:dyDescent="0.3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</row>
    <row r="86" spans="2:25" ht="15.75" customHeight="1" x14ac:dyDescent="0.3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</row>
    <row r="87" spans="2:25" ht="15.75" customHeight="1" x14ac:dyDescent="0.3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</row>
    <row r="88" spans="2:25" ht="15.75" customHeight="1" x14ac:dyDescent="0.3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</row>
    <row r="89" spans="2:25" ht="15.75" customHeight="1" x14ac:dyDescent="0.3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</row>
    <row r="90" spans="2:25" ht="15.75" customHeight="1" x14ac:dyDescent="0.3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</row>
    <row r="91" spans="2:25" ht="15.75" customHeight="1" x14ac:dyDescent="0.3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</row>
    <row r="92" spans="2:25" ht="15.75" customHeight="1" x14ac:dyDescent="0.3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</row>
    <row r="93" spans="2:25" ht="15.75" customHeight="1" x14ac:dyDescent="0.3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</row>
    <row r="94" spans="2:25" ht="15.75" customHeight="1" x14ac:dyDescent="0.3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</row>
    <row r="95" spans="2:25" ht="15.75" customHeight="1" x14ac:dyDescent="0.3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</row>
    <row r="96" spans="2:25" ht="15.75" customHeight="1" x14ac:dyDescent="0.3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</row>
    <row r="97" spans="2:25" ht="15.75" customHeight="1" x14ac:dyDescent="0.3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</row>
    <row r="98" spans="2:25" ht="15.75" customHeight="1" x14ac:dyDescent="0.3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</row>
    <row r="99" spans="2:25" ht="15.75" customHeight="1" x14ac:dyDescent="0.3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</row>
    <row r="100" spans="2:25" ht="15.75" customHeight="1" x14ac:dyDescent="0.3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</row>
    <row r="101" spans="2:25" ht="15.75" customHeight="1" x14ac:dyDescent="0.3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</row>
    <row r="102" spans="2:25" ht="15.75" customHeight="1" x14ac:dyDescent="0.3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</row>
    <row r="103" spans="2:25" ht="15.75" customHeight="1" x14ac:dyDescent="0.3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</row>
    <row r="104" spans="2:25" ht="15.75" customHeight="1" x14ac:dyDescent="0.3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</row>
    <row r="105" spans="2:25" ht="15.75" customHeight="1" x14ac:dyDescent="0.3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</row>
    <row r="106" spans="2:25" ht="15.75" customHeight="1" x14ac:dyDescent="0.3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</row>
    <row r="107" spans="2:25" ht="15.75" customHeight="1" x14ac:dyDescent="0.3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</row>
    <row r="108" spans="2:25" ht="15.75" customHeight="1" x14ac:dyDescent="0.3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</row>
    <row r="109" spans="2:25" ht="15.75" customHeight="1" x14ac:dyDescent="0.3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</row>
    <row r="110" spans="2:25" ht="15.75" customHeight="1" x14ac:dyDescent="0.3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</row>
    <row r="111" spans="2:25" ht="15.75" customHeight="1" x14ac:dyDescent="0.3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</row>
    <row r="112" spans="2:25" ht="15.75" customHeight="1" x14ac:dyDescent="0.3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</row>
    <row r="113" spans="2:25" ht="15.75" customHeight="1" x14ac:dyDescent="0.3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</row>
    <row r="114" spans="2:25" ht="15.75" customHeight="1" x14ac:dyDescent="0.3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</row>
    <row r="115" spans="2:25" ht="15.75" customHeight="1" x14ac:dyDescent="0.3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</row>
    <row r="116" spans="2:25" ht="15.75" customHeight="1" x14ac:dyDescent="0.3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</row>
    <row r="117" spans="2:25" ht="15.75" customHeight="1" x14ac:dyDescent="0.3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</row>
    <row r="118" spans="2:25" ht="15.75" customHeight="1" x14ac:dyDescent="0.3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</row>
    <row r="119" spans="2:25" ht="15.75" customHeight="1" x14ac:dyDescent="0.3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</row>
    <row r="120" spans="2:25" ht="15.75" customHeight="1" x14ac:dyDescent="0.3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</row>
    <row r="121" spans="2:25" ht="15.75" customHeight="1" x14ac:dyDescent="0.3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</row>
    <row r="122" spans="2:25" ht="15.75" customHeight="1" x14ac:dyDescent="0.3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</row>
    <row r="123" spans="2:25" ht="15.75" customHeight="1" x14ac:dyDescent="0.3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</row>
    <row r="124" spans="2:25" ht="15.75" customHeight="1" x14ac:dyDescent="0.3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</row>
    <row r="125" spans="2:25" ht="15.75" customHeight="1" x14ac:dyDescent="0.3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</row>
    <row r="126" spans="2:25" ht="15.75" customHeight="1" x14ac:dyDescent="0.3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</row>
    <row r="127" spans="2:25" ht="15.75" customHeight="1" x14ac:dyDescent="0.3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</row>
    <row r="128" spans="2:25" ht="15.75" customHeight="1" x14ac:dyDescent="0.3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</row>
    <row r="129" spans="2:25" ht="15.75" customHeight="1" x14ac:dyDescent="0.3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</row>
    <row r="130" spans="2:25" ht="15.75" customHeight="1" x14ac:dyDescent="0.3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</row>
    <row r="131" spans="2:25" ht="15.75" customHeight="1" x14ac:dyDescent="0.3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</row>
    <row r="132" spans="2:25" ht="15.75" customHeight="1" x14ac:dyDescent="0.3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</row>
    <row r="133" spans="2:25" ht="15.75" customHeight="1" x14ac:dyDescent="0.3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</row>
    <row r="134" spans="2:25" ht="15.75" customHeight="1" x14ac:dyDescent="0.3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</row>
    <row r="135" spans="2:25" ht="15.75" customHeight="1" x14ac:dyDescent="0.3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</row>
    <row r="136" spans="2:25" ht="15.75" customHeight="1" x14ac:dyDescent="0.3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</row>
    <row r="137" spans="2:25" ht="15.75" customHeight="1" x14ac:dyDescent="0.3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</row>
    <row r="138" spans="2:25" ht="15.75" customHeight="1" x14ac:dyDescent="0.3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</row>
    <row r="139" spans="2:25" ht="15.75" customHeight="1" x14ac:dyDescent="0.3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</row>
    <row r="140" spans="2:25" ht="15.75" customHeight="1" x14ac:dyDescent="0.3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</row>
    <row r="141" spans="2:25" ht="15.75" customHeight="1" x14ac:dyDescent="0.3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</row>
    <row r="142" spans="2:25" ht="15.75" customHeight="1" x14ac:dyDescent="0.3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</row>
    <row r="143" spans="2:25" ht="15.75" customHeight="1" x14ac:dyDescent="0.3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</row>
    <row r="144" spans="2:25" ht="15.75" customHeight="1" x14ac:dyDescent="0.3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</row>
    <row r="145" spans="2:25" ht="15.75" customHeight="1" x14ac:dyDescent="0.3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</row>
    <row r="146" spans="2:25" ht="15.75" customHeight="1" x14ac:dyDescent="0.3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</row>
    <row r="147" spans="2:25" ht="15.75" customHeight="1" x14ac:dyDescent="0.3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</row>
    <row r="148" spans="2:25" ht="15.75" customHeight="1" x14ac:dyDescent="0.3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</row>
    <row r="149" spans="2:25" ht="15.75" customHeight="1" x14ac:dyDescent="0.3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</row>
    <row r="150" spans="2:25" ht="15.75" customHeight="1" x14ac:dyDescent="0.3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</row>
    <row r="151" spans="2:25" ht="15.75" customHeight="1" x14ac:dyDescent="0.3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</row>
    <row r="152" spans="2:25" ht="15.75" customHeight="1" x14ac:dyDescent="0.3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</row>
    <row r="153" spans="2:25" ht="15.75" customHeight="1" x14ac:dyDescent="0.3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</row>
    <row r="154" spans="2:25" ht="15.75" customHeight="1" x14ac:dyDescent="0.3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</row>
    <row r="155" spans="2:25" ht="15.75" customHeight="1" x14ac:dyDescent="0.3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</row>
    <row r="156" spans="2:25" ht="15.75" customHeight="1" x14ac:dyDescent="0.3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</row>
    <row r="157" spans="2:25" ht="15.75" customHeight="1" x14ac:dyDescent="0.3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</row>
    <row r="158" spans="2:25" ht="15.75" customHeight="1" x14ac:dyDescent="0.3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</row>
    <row r="159" spans="2:25" ht="15.75" customHeight="1" x14ac:dyDescent="0.3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</row>
    <row r="160" spans="2:25" ht="15.75" customHeight="1" x14ac:dyDescent="0.3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</row>
    <row r="161" spans="2:25" ht="15.75" customHeight="1" x14ac:dyDescent="0.3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</row>
    <row r="162" spans="2:25" ht="15.75" customHeight="1" x14ac:dyDescent="0.3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</row>
    <row r="163" spans="2:25" ht="15.75" customHeight="1" x14ac:dyDescent="0.3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</row>
    <row r="164" spans="2:25" ht="15.75" customHeight="1" x14ac:dyDescent="0.3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</row>
    <row r="165" spans="2:25" ht="15.75" customHeight="1" x14ac:dyDescent="0.3"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</row>
    <row r="166" spans="2:25" ht="15.75" customHeight="1" x14ac:dyDescent="0.3"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</row>
    <row r="167" spans="2:25" ht="15.75" customHeight="1" x14ac:dyDescent="0.3"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</row>
    <row r="168" spans="2:25" ht="15.75" customHeight="1" x14ac:dyDescent="0.3"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</row>
    <row r="169" spans="2:25" ht="15.75" customHeight="1" x14ac:dyDescent="0.3"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</row>
    <row r="170" spans="2:25" ht="15.75" customHeight="1" x14ac:dyDescent="0.3"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</row>
    <row r="171" spans="2:25" ht="15.75" customHeight="1" x14ac:dyDescent="0.3"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</row>
    <row r="172" spans="2:25" ht="15.75" customHeight="1" x14ac:dyDescent="0.3"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</row>
    <row r="173" spans="2:25" ht="15.75" customHeight="1" x14ac:dyDescent="0.3"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</row>
    <row r="174" spans="2:25" ht="15.75" customHeight="1" x14ac:dyDescent="0.3"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</row>
    <row r="175" spans="2:25" ht="15.75" customHeight="1" x14ac:dyDescent="0.3"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</row>
    <row r="176" spans="2:25" ht="15.75" customHeight="1" x14ac:dyDescent="0.3"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</row>
    <row r="177" spans="2:25" ht="15.75" customHeight="1" x14ac:dyDescent="0.3"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</row>
    <row r="178" spans="2:25" ht="15.75" customHeight="1" x14ac:dyDescent="0.3"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</row>
    <row r="179" spans="2:25" ht="15.75" customHeight="1" x14ac:dyDescent="0.3"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</row>
    <row r="180" spans="2:25" ht="15.75" customHeight="1" x14ac:dyDescent="0.3"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</row>
    <row r="181" spans="2:25" ht="15.75" customHeight="1" x14ac:dyDescent="0.3"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</row>
    <row r="182" spans="2:25" ht="15.75" customHeight="1" x14ac:dyDescent="0.3"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</row>
    <row r="183" spans="2:25" ht="15.75" customHeight="1" x14ac:dyDescent="0.3"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</row>
    <row r="184" spans="2:25" ht="15.75" customHeight="1" x14ac:dyDescent="0.3"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</row>
    <row r="185" spans="2:25" ht="15.75" customHeight="1" x14ac:dyDescent="0.3"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</row>
    <row r="186" spans="2:25" ht="15.75" customHeight="1" x14ac:dyDescent="0.3"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</row>
    <row r="187" spans="2:25" ht="15.75" customHeight="1" x14ac:dyDescent="0.3"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</row>
    <row r="188" spans="2:25" ht="15.75" customHeight="1" x14ac:dyDescent="0.3"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</row>
    <row r="189" spans="2:25" ht="15.75" customHeight="1" x14ac:dyDescent="0.3"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</row>
    <row r="190" spans="2:25" ht="15.75" customHeight="1" x14ac:dyDescent="0.3"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</row>
    <row r="191" spans="2:25" ht="15.75" customHeight="1" x14ac:dyDescent="0.3"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</row>
    <row r="192" spans="2:25" ht="15.75" customHeight="1" x14ac:dyDescent="0.3"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</row>
    <row r="193" spans="2:25" ht="15.75" customHeight="1" x14ac:dyDescent="0.3"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</row>
    <row r="194" spans="2:25" ht="15.75" customHeight="1" x14ac:dyDescent="0.3"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</row>
    <row r="195" spans="2:25" ht="15.75" customHeight="1" x14ac:dyDescent="0.3"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</row>
    <row r="196" spans="2:25" ht="15.75" customHeight="1" x14ac:dyDescent="0.3"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</row>
    <row r="197" spans="2:25" ht="15.75" customHeight="1" x14ac:dyDescent="0.3"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</row>
    <row r="198" spans="2:25" ht="15.75" customHeight="1" x14ac:dyDescent="0.3"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</row>
    <row r="199" spans="2:25" ht="15.75" customHeight="1" x14ac:dyDescent="0.3"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</row>
    <row r="200" spans="2:25" ht="15.75" customHeight="1" x14ac:dyDescent="0.3"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</row>
    <row r="201" spans="2:25" ht="15.75" customHeight="1" x14ac:dyDescent="0.3"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</row>
    <row r="202" spans="2:25" ht="15.75" customHeight="1" x14ac:dyDescent="0.3"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</row>
    <row r="203" spans="2:25" ht="15.75" customHeight="1" x14ac:dyDescent="0.3"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</row>
    <row r="204" spans="2:25" ht="15.75" customHeight="1" x14ac:dyDescent="0.3"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</row>
    <row r="205" spans="2:25" ht="15.75" customHeight="1" x14ac:dyDescent="0.3"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</row>
    <row r="206" spans="2:25" ht="15.75" customHeight="1" x14ac:dyDescent="0.3"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</row>
    <row r="207" spans="2:25" ht="15.75" customHeight="1" x14ac:dyDescent="0.3"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</row>
    <row r="208" spans="2:25" ht="15.75" customHeight="1" x14ac:dyDescent="0.3"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</row>
    <row r="209" spans="2:25" ht="15.75" customHeight="1" x14ac:dyDescent="0.3"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</row>
    <row r="210" spans="2:25" ht="15.75" customHeight="1" x14ac:dyDescent="0.3"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</row>
    <row r="211" spans="2:25" ht="15.75" customHeight="1" x14ac:dyDescent="0.3"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</row>
    <row r="212" spans="2:25" ht="15.75" customHeight="1" x14ac:dyDescent="0.3"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</row>
    <row r="213" spans="2:25" ht="15.75" customHeight="1" x14ac:dyDescent="0.3"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</row>
    <row r="214" spans="2:25" ht="15.75" customHeight="1" x14ac:dyDescent="0.3"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</row>
    <row r="215" spans="2:25" ht="15.75" customHeight="1" x14ac:dyDescent="0.3"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</row>
    <row r="216" spans="2:25" ht="15.75" customHeight="1" x14ac:dyDescent="0.3"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</row>
    <row r="217" spans="2:25" ht="15.75" customHeight="1" x14ac:dyDescent="0.3"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</row>
    <row r="218" spans="2:25" ht="15.75" customHeight="1" x14ac:dyDescent="0.3"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</row>
    <row r="219" spans="2:25" ht="15.75" customHeight="1" x14ac:dyDescent="0.3"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</row>
    <row r="220" spans="2:25" ht="15.75" customHeight="1" x14ac:dyDescent="0.3"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</row>
    <row r="221" spans="2:25" ht="15.75" customHeight="1" x14ac:dyDescent="0.3"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</row>
    <row r="222" spans="2:25" ht="15.75" customHeight="1" x14ac:dyDescent="0.3"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</row>
    <row r="223" spans="2:25" ht="15.75" customHeight="1" x14ac:dyDescent="0.3"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</row>
    <row r="224" spans="2:25" ht="15.75" customHeight="1" x14ac:dyDescent="0.3"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</row>
    <row r="225" spans="2:25" ht="15.75" customHeight="1" x14ac:dyDescent="0.3"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</row>
    <row r="226" spans="2:25" ht="15.75" customHeight="1" x14ac:dyDescent="0.3"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</row>
    <row r="227" spans="2:25" ht="15.75" customHeight="1" x14ac:dyDescent="0.3"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</row>
    <row r="228" spans="2:25" ht="15.75" customHeight="1" x14ac:dyDescent="0.3"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</row>
    <row r="229" spans="2:25" ht="15.75" customHeight="1" x14ac:dyDescent="0.3"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</row>
    <row r="230" spans="2:25" ht="15.75" customHeight="1" x14ac:dyDescent="0.3"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</row>
    <row r="231" spans="2:25" ht="15.75" customHeight="1" x14ac:dyDescent="0.3"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</row>
    <row r="232" spans="2:25" ht="15.75" customHeight="1" x14ac:dyDescent="0.3"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</row>
    <row r="233" spans="2:25" ht="15.75" customHeight="1" x14ac:dyDescent="0.3"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</row>
    <row r="234" spans="2:25" ht="15.75" customHeight="1" x14ac:dyDescent="0.3"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</row>
    <row r="235" spans="2:25" ht="15.75" customHeight="1" x14ac:dyDescent="0.3"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</row>
    <row r="236" spans="2:25" ht="15.75" customHeight="1" x14ac:dyDescent="0.3"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</row>
    <row r="237" spans="2:25" ht="15.75" customHeight="1" x14ac:dyDescent="0.3"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</row>
    <row r="238" spans="2:25" ht="15.75" customHeight="1" x14ac:dyDescent="0.3"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</row>
    <row r="239" spans="2:25" ht="15.75" customHeight="1" x14ac:dyDescent="0.3"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</row>
    <row r="240" spans="2:25" ht="15.75" customHeight="1" x14ac:dyDescent="0.3"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</row>
    <row r="241" spans="2:25" ht="15.75" customHeight="1" x14ac:dyDescent="0.3"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</row>
    <row r="242" spans="2:25" ht="15.75" customHeight="1" x14ac:dyDescent="0.3"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</row>
    <row r="243" spans="2:25" ht="15.75" customHeight="1" x14ac:dyDescent="0.3"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</row>
    <row r="244" spans="2:25" ht="15.75" customHeight="1" x14ac:dyDescent="0.3"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</row>
    <row r="245" spans="2:25" ht="15.75" customHeight="1" x14ac:dyDescent="0.3"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</row>
    <row r="246" spans="2:25" ht="15.75" customHeight="1" x14ac:dyDescent="0.3"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</row>
    <row r="247" spans="2:25" ht="15.75" customHeight="1" x14ac:dyDescent="0.3"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</row>
    <row r="248" spans="2:25" ht="15.75" customHeight="1" x14ac:dyDescent="0.3"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</row>
    <row r="249" spans="2:25" ht="15.75" customHeight="1" x14ac:dyDescent="0.3"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</row>
    <row r="250" spans="2:25" ht="15.75" customHeight="1" x14ac:dyDescent="0.3"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</row>
    <row r="251" spans="2:25" ht="15.75" customHeight="1" x14ac:dyDescent="0.3"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</row>
    <row r="252" spans="2:25" ht="15.75" customHeight="1" x14ac:dyDescent="0.3"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</row>
    <row r="253" spans="2:25" ht="15.75" customHeight="1" x14ac:dyDescent="0.3"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</row>
    <row r="254" spans="2:25" ht="15.75" customHeight="1" x14ac:dyDescent="0.3"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</row>
    <row r="255" spans="2:25" ht="15.75" customHeight="1" x14ac:dyDescent="0.3"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</row>
    <row r="256" spans="2:25" ht="15.75" customHeight="1" x14ac:dyDescent="0.3"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</row>
    <row r="257" spans="2:25" ht="15.75" customHeight="1" x14ac:dyDescent="0.3"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2:25" ht="15.75" customHeight="1" x14ac:dyDescent="0.3"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</row>
    <row r="259" spans="2:25" ht="15.75" customHeight="1" x14ac:dyDescent="0.3"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</row>
    <row r="260" spans="2:25" ht="15.75" customHeight="1" x14ac:dyDescent="0.3"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</row>
    <row r="261" spans="2:25" ht="15.75" customHeight="1" x14ac:dyDescent="0.3"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</row>
    <row r="262" spans="2:25" ht="15.75" customHeight="1" x14ac:dyDescent="0.3"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</row>
    <row r="263" spans="2:25" ht="15.75" customHeight="1" x14ac:dyDescent="0.3"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</row>
    <row r="264" spans="2:25" ht="15.75" customHeight="1" x14ac:dyDescent="0.3"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</row>
    <row r="265" spans="2:25" ht="15.75" customHeight="1" x14ac:dyDescent="0.3"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</row>
    <row r="266" spans="2:25" ht="15.75" customHeight="1" x14ac:dyDescent="0.3"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</row>
    <row r="267" spans="2:25" ht="15.75" customHeight="1" x14ac:dyDescent="0.3"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</row>
    <row r="268" spans="2:25" ht="15.75" customHeight="1" x14ac:dyDescent="0.3"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</row>
    <row r="269" spans="2:25" ht="15.75" customHeight="1" x14ac:dyDescent="0.3"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</row>
    <row r="270" spans="2:25" ht="15.75" customHeight="1" x14ac:dyDescent="0.3"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</row>
    <row r="271" spans="2:25" ht="15.75" customHeight="1" x14ac:dyDescent="0.3"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</row>
    <row r="272" spans="2:25" ht="15.75" customHeight="1" x14ac:dyDescent="0.3"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</row>
    <row r="273" spans="2:25" ht="15.75" customHeight="1" x14ac:dyDescent="0.3"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</row>
    <row r="274" spans="2:25" ht="15.75" customHeight="1" x14ac:dyDescent="0.3"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</row>
    <row r="275" spans="2:25" ht="15.75" customHeight="1" x14ac:dyDescent="0.3"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</row>
    <row r="276" spans="2:25" ht="15.75" customHeight="1" x14ac:dyDescent="0.3"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</row>
    <row r="277" spans="2:25" ht="15.75" customHeight="1" x14ac:dyDescent="0.3"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</row>
    <row r="278" spans="2:25" ht="15.75" customHeight="1" x14ac:dyDescent="0.3"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</row>
    <row r="279" spans="2:25" ht="15.75" customHeight="1" x14ac:dyDescent="0.3"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</row>
    <row r="280" spans="2:25" ht="15.75" customHeight="1" x14ac:dyDescent="0.3"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</row>
    <row r="281" spans="2:25" ht="15.75" customHeight="1" x14ac:dyDescent="0.3"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</row>
    <row r="282" spans="2:25" ht="15.75" customHeight="1" x14ac:dyDescent="0.3"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</row>
    <row r="283" spans="2:25" ht="15.75" customHeight="1" x14ac:dyDescent="0.3"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</row>
    <row r="284" spans="2:25" ht="15.75" customHeight="1" x14ac:dyDescent="0.3"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</row>
    <row r="285" spans="2:25" ht="15.75" customHeight="1" x14ac:dyDescent="0.3"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</row>
    <row r="286" spans="2:25" ht="15.75" customHeight="1" x14ac:dyDescent="0.3"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</row>
    <row r="287" spans="2:25" ht="15.75" customHeight="1" x14ac:dyDescent="0.3"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</row>
    <row r="288" spans="2:25" ht="15.75" customHeight="1" x14ac:dyDescent="0.3"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</row>
    <row r="289" spans="2:25" ht="15.75" customHeight="1" x14ac:dyDescent="0.3"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</row>
    <row r="290" spans="2:25" ht="15.75" customHeight="1" x14ac:dyDescent="0.3"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</row>
    <row r="291" spans="2:25" ht="15.75" customHeight="1" x14ac:dyDescent="0.3"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</row>
    <row r="292" spans="2:25" ht="15.75" customHeight="1" x14ac:dyDescent="0.3"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</row>
    <row r="293" spans="2:25" ht="15.75" customHeight="1" x14ac:dyDescent="0.3"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</row>
    <row r="294" spans="2:25" ht="15.75" customHeight="1" x14ac:dyDescent="0.3"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</row>
    <row r="295" spans="2:25" ht="15.75" customHeight="1" x14ac:dyDescent="0.3"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</row>
    <row r="296" spans="2:25" ht="15.75" customHeight="1" x14ac:dyDescent="0.3"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</row>
    <row r="297" spans="2:25" ht="15.75" customHeight="1" x14ac:dyDescent="0.3"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</row>
    <row r="298" spans="2:25" ht="15.75" customHeight="1" x14ac:dyDescent="0.3"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</row>
    <row r="299" spans="2:25" ht="15.75" customHeight="1" x14ac:dyDescent="0.3"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</row>
    <row r="300" spans="2:25" ht="15.75" customHeight="1" x14ac:dyDescent="0.3"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</row>
    <row r="301" spans="2:25" ht="15.75" customHeight="1" x14ac:dyDescent="0.3"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</row>
    <row r="302" spans="2:25" ht="15.75" customHeight="1" x14ac:dyDescent="0.3"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</row>
    <row r="303" spans="2:25" ht="15.75" customHeight="1" x14ac:dyDescent="0.3"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</row>
    <row r="304" spans="2:25" ht="15.75" customHeight="1" x14ac:dyDescent="0.3"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</row>
    <row r="305" spans="2:25" ht="15.75" customHeight="1" x14ac:dyDescent="0.3"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</row>
    <row r="306" spans="2:25" ht="15.75" customHeight="1" x14ac:dyDescent="0.3"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</row>
    <row r="307" spans="2:25" ht="15.75" customHeight="1" x14ac:dyDescent="0.3"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</row>
    <row r="308" spans="2:25" ht="15.75" customHeight="1" x14ac:dyDescent="0.3"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</row>
    <row r="309" spans="2:25" ht="15.75" customHeight="1" x14ac:dyDescent="0.3"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</row>
    <row r="310" spans="2:25" ht="15.75" customHeight="1" x14ac:dyDescent="0.3"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</row>
    <row r="311" spans="2:25" ht="15.75" customHeight="1" x14ac:dyDescent="0.3"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</row>
    <row r="312" spans="2:25" ht="15.75" customHeight="1" x14ac:dyDescent="0.3"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</row>
    <row r="313" spans="2:25" ht="15.75" customHeight="1" x14ac:dyDescent="0.3"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</row>
    <row r="314" spans="2:25" ht="15.75" customHeight="1" x14ac:dyDescent="0.3"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</row>
    <row r="315" spans="2:25" ht="15.75" customHeight="1" x14ac:dyDescent="0.3"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</row>
    <row r="316" spans="2:25" ht="15.75" customHeight="1" x14ac:dyDescent="0.3"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</row>
    <row r="317" spans="2:25" ht="15.75" customHeight="1" x14ac:dyDescent="0.3"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</row>
    <row r="318" spans="2:25" ht="15.75" customHeight="1" x14ac:dyDescent="0.3"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</row>
    <row r="319" spans="2:25" ht="15.75" customHeight="1" x14ac:dyDescent="0.3"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</row>
    <row r="320" spans="2:25" ht="15.75" customHeight="1" x14ac:dyDescent="0.3"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</row>
    <row r="321" spans="2:25" ht="15.75" customHeight="1" x14ac:dyDescent="0.3"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</row>
    <row r="322" spans="2:25" ht="15.75" customHeight="1" x14ac:dyDescent="0.3"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</row>
    <row r="323" spans="2:25" ht="15.75" customHeight="1" x14ac:dyDescent="0.3"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</row>
    <row r="324" spans="2:25" ht="15.75" customHeight="1" x14ac:dyDescent="0.3"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</row>
    <row r="325" spans="2:25" ht="15.75" customHeight="1" x14ac:dyDescent="0.3"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</row>
    <row r="326" spans="2:25" ht="15.75" customHeight="1" x14ac:dyDescent="0.3"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</row>
    <row r="327" spans="2:25" ht="15.75" customHeight="1" x14ac:dyDescent="0.3"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</row>
    <row r="328" spans="2:25" ht="15.75" customHeight="1" x14ac:dyDescent="0.3"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</row>
    <row r="329" spans="2:25" ht="15.75" customHeight="1" x14ac:dyDescent="0.3"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</row>
    <row r="330" spans="2:25" ht="15.75" customHeight="1" x14ac:dyDescent="0.3"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</row>
    <row r="331" spans="2:25" ht="15.75" customHeight="1" x14ac:dyDescent="0.3"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</row>
    <row r="332" spans="2:25" ht="15.75" customHeight="1" x14ac:dyDescent="0.3"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</row>
    <row r="333" spans="2:25" ht="15.75" customHeight="1" x14ac:dyDescent="0.3"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</row>
    <row r="334" spans="2:25" ht="15.75" customHeight="1" x14ac:dyDescent="0.3"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</row>
    <row r="335" spans="2:25" ht="15.75" customHeight="1" x14ac:dyDescent="0.3"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2:25" ht="15.75" customHeight="1" x14ac:dyDescent="0.3"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</row>
    <row r="337" spans="2:25" ht="15.75" customHeight="1" x14ac:dyDescent="0.3"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2:25" ht="15.75" customHeight="1" x14ac:dyDescent="0.3"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</row>
    <row r="339" spans="2:25" ht="15.75" customHeight="1" x14ac:dyDescent="0.3"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2:25" ht="15.75" customHeight="1" x14ac:dyDescent="0.3"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</row>
    <row r="341" spans="2:25" ht="15.75" customHeight="1" x14ac:dyDescent="0.3"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</row>
    <row r="342" spans="2:25" ht="15.75" customHeight="1" x14ac:dyDescent="0.3"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</row>
    <row r="343" spans="2:25" ht="15.75" customHeight="1" x14ac:dyDescent="0.3"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</row>
    <row r="344" spans="2:25" ht="15.75" customHeight="1" x14ac:dyDescent="0.3"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</row>
    <row r="345" spans="2:25" ht="15.75" customHeight="1" x14ac:dyDescent="0.3"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</row>
    <row r="346" spans="2:25" ht="15.75" customHeight="1" x14ac:dyDescent="0.3"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</row>
    <row r="347" spans="2:25" ht="15.75" customHeight="1" x14ac:dyDescent="0.3"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</row>
    <row r="348" spans="2:25" ht="15.75" customHeight="1" x14ac:dyDescent="0.3"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</row>
    <row r="349" spans="2:25" ht="15.75" customHeight="1" x14ac:dyDescent="0.3"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</row>
    <row r="350" spans="2:25" ht="15.75" customHeight="1" x14ac:dyDescent="0.3"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</row>
    <row r="351" spans="2:25" ht="15.75" customHeight="1" x14ac:dyDescent="0.3"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</row>
    <row r="352" spans="2:25" ht="15.75" customHeight="1" x14ac:dyDescent="0.3"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</row>
    <row r="353" spans="2:25" ht="15.75" customHeight="1" x14ac:dyDescent="0.3"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</row>
    <row r="354" spans="2:25" ht="15.75" customHeight="1" x14ac:dyDescent="0.3"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</row>
    <row r="355" spans="2:25" ht="15.75" customHeight="1" x14ac:dyDescent="0.3"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</row>
    <row r="356" spans="2:25" ht="15.75" customHeight="1" x14ac:dyDescent="0.3"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</row>
    <row r="357" spans="2:25" ht="15.75" customHeight="1" x14ac:dyDescent="0.3"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</row>
    <row r="358" spans="2:25" ht="15.75" customHeight="1" x14ac:dyDescent="0.3"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</row>
    <row r="359" spans="2:25" ht="15.75" customHeight="1" x14ac:dyDescent="0.3"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</row>
    <row r="360" spans="2:25" ht="15.75" customHeight="1" x14ac:dyDescent="0.3"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</row>
    <row r="361" spans="2:25" ht="15.75" customHeight="1" x14ac:dyDescent="0.3"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</row>
    <row r="362" spans="2:25" ht="15.75" customHeight="1" x14ac:dyDescent="0.3"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</row>
    <row r="363" spans="2:25" ht="15.75" customHeight="1" x14ac:dyDescent="0.3"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</row>
    <row r="364" spans="2:25" ht="15.75" customHeight="1" x14ac:dyDescent="0.3"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</row>
    <row r="365" spans="2:25" ht="15.75" customHeight="1" x14ac:dyDescent="0.3"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</row>
    <row r="366" spans="2:25" ht="15.75" customHeight="1" x14ac:dyDescent="0.3"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</row>
    <row r="367" spans="2:25" ht="15.75" customHeight="1" x14ac:dyDescent="0.3"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</row>
    <row r="368" spans="2:25" ht="15.75" customHeight="1" x14ac:dyDescent="0.3"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</row>
    <row r="369" spans="2:25" ht="15.75" customHeight="1" x14ac:dyDescent="0.3"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</row>
    <row r="370" spans="2:25" ht="15.75" customHeight="1" x14ac:dyDescent="0.3"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</row>
    <row r="371" spans="2:25" ht="15.75" customHeight="1" x14ac:dyDescent="0.3"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</row>
    <row r="372" spans="2:25" ht="15.75" customHeight="1" x14ac:dyDescent="0.3"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</row>
    <row r="373" spans="2:25" ht="15.75" customHeight="1" x14ac:dyDescent="0.3"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</row>
    <row r="374" spans="2:25" ht="15.75" customHeight="1" x14ac:dyDescent="0.3"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</row>
    <row r="375" spans="2:25" ht="15.75" customHeight="1" x14ac:dyDescent="0.3"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</row>
    <row r="376" spans="2:25" ht="15.75" customHeight="1" x14ac:dyDescent="0.3"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</row>
    <row r="377" spans="2:25" ht="15.75" customHeight="1" x14ac:dyDescent="0.3"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</row>
    <row r="378" spans="2:25" ht="15.75" customHeight="1" x14ac:dyDescent="0.3"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</row>
    <row r="379" spans="2:25" ht="15.75" customHeight="1" x14ac:dyDescent="0.3"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</row>
    <row r="380" spans="2:25" ht="15.75" customHeight="1" x14ac:dyDescent="0.3"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</row>
    <row r="381" spans="2:25" ht="15.75" customHeight="1" x14ac:dyDescent="0.3"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</row>
    <row r="382" spans="2:25" ht="15.75" customHeight="1" x14ac:dyDescent="0.3"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</row>
    <row r="383" spans="2:25" ht="15.75" customHeight="1" x14ac:dyDescent="0.3"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</row>
    <row r="384" spans="2:25" ht="15.75" customHeight="1" x14ac:dyDescent="0.3"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</row>
    <row r="385" spans="2:25" ht="15.75" customHeight="1" x14ac:dyDescent="0.3"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</row>
    <row r="386" spans="2:25" ht="15.75" customHeight="1" x14ac:dyDescent="0.3"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</row>
    <row r="387" spans="2:25" ht="15.75" customHeight="1" x14ac:dyDescent="0.3"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</row>
    <row r="388" spans="2:25" ht="15.75" customHeight="1" x14ac:dyDescent="0.3"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</row>
    <row r="389" spans="2:25" ht="15.75" customHeight="1" x14ac:dyDescent="0.3"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</row>
    <row r="390" spans="2:25" ht="15.75" customHeight="1" x14ac:dyDescent="0.3"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</row>
    <row r="391" spans="2:25" ht="15.75" customHeight="1" x14ac:dyDescent="0.3"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</row>
    <row r="392" spans="2:25" ht="15.75" customHeight="1" x14ac:dyDescent="0.3"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</row>
    <row r="393" spans="2:25" ht="15.75" customHeight="1" x14ac:dyDescent="0.3"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</row>
    <row r="394" spans="2:25" ht="15.75" customHeight="1" x14ac:dyDescent="0.3"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</row>
    <row r="395" spans="2:25" ht="15.75" customHeight="1" x14ac:dyDescent="0.3"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</row>
    <row r="396" spans="2:25" ht="15.75" customHeight="1" x14ac:dyDescent="0.3"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</row>
    <row r="397" spans="2:25" ht="15.75" customHeight="1" x14ac:dyDescent="0.3"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</row>
    <row r="398" spans="2:25" ht="15.75" customHeight="1" x14ac:dyDescent="0.3"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</row>
    <row r="399" spans="2:25" ht="15.75" customHeight="1" x14ac:dyDescent="0.3"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</row>
    <row r="400" spans="2:25" ht="15.75" customHeight="1" x14ac:dyDescent="0.3"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</row>
    <row r="401" spans="2:25" ht="15.75" customHeight="1" x14ac:dyDescent="0.3"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</row>
    <row r="402" spans="2:25" ht="15.75" customHeight="1" x14ac:dyDescent="0.3"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</row>
    <row r="403" spans="2:25" ht="15.75" customHeight="1" x14ac:dyDescent="0.3"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</row>
    <row r="404" spans="2:25" ht="15.75" customHeight="1" x14ac:dyDescent="0.3"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</row>
    <row r="405" spans="2:25" ht="15.75" customHeight="1" x14ac:dyDescent="0.3"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</row>
    <row r="406" spans="2:25" ht="15.75" customHeight="1" x14ac:dyDescent="0.3"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</row>
    <row r="407" spans="2:25" ht="15.75" customHeight="1" x14ac:dyDescent="0.3"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</row>
    <row r="408" spans="2:25" ht="15.75" customHeight="1" x14ac:dyDescent="0.3"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</row>
    <row r="409" spans="2:25" ht="15.75" customHeight="1" x14ac:dyDescent="0.3"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</row>
    <row r="410" spans="2:25" ht="15.75" customHeight="1" x14ac:dyDescent="0.3"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</row>
    <row r="411" spans="2:25" ht="15.75" customHeight="1" x14ac:dyDescent="0.3"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</row>
    <row r="412" spans="2:25" ht="15.75" customHeight="1" x14ac:dyDescent="0.3"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</row>
    <row r="413" spans="2:25" ht="15.75" customHeight="1" x14ac:dyDescent="0.3"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</row>
    <row r="414" spans="2:25" ht="15.75" customHeight="1" x14ac:dyDescent="0.3"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</row>
    <row r="415" spans="2:25" ht="15.75" customHeight="1" x14ac:dyDescent="0.3"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</row>
    <row r="416" spans="2:25" ht="15.75" customHeight="1" x14ac:dyDescent="0.3"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</row>
    <row r="417" spans="2:25" ht="15.75" customHeight="1" x14ac:dyDescent="0.3"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</row>
    <row r="418" spans="2:25" ht="15.75" customHeight="1" x14ac:dyDescent="0.3"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</row>
    <row r="419" spans="2:25" ht="15.75" customHeight="1" x14ac:dyDescent="0.3"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</row>
    <row r="420" spans="2:25" ht="15.75" customHeight="1" x14ac:dyDescent="0.3"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</row>
    <row r="421" spans="2:25" ht="15.75" customHeight="1" x14ac:dyDescent="0.3"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</row>
    <row r="422" spans="2:25" ht="15.75" customHeight="1" x14ac:dyDescent="0.3"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</row>
    <row r="423" spans="2:25" ht="15.75" customHeight="1" x14ac:dyDescent="0.3"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</row>
    <row r="424" spans="2:25" ht="15.75" customHeight="1" x14ac:dyDescent="0.3"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</row>
    <row r="425" spans="2:25" ht="15.75" customHeight="1" x14ac:dyDescent="0.3"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</row>
    <row r="426" spans="2:25" ht="15.75" customHeight="1" x14ac:dyDescent="0.3"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</row>
    <row r="427" spans="2:25" ht="15.75" customHeight="1" x14ac:dyDescent="0.3"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</row>
    <row r="428" spans="2:25" ht="15.75" customHeight="1" x14ac:dyDescent="0.3"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</row>
    <row r="429" spans="2:25" ht="15.75" customHeight="1" x14ac:dyDescent="0.3"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</row>
    <row r="430" spans="2:25" ht="15.75" customHeight="1" x14ac:dyDescent="0.3"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</row>
    <row r="431" spans="2:25" ht="15.75" customHeight="1" x14ac:dyDescent="0.3"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</row>
    <row r="432" spans="2:25" ht="15.75" customHeight="1" x14ac:dyDescent="0.3"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</row>
    <row r="433" spans="2:25" ht="15.75" customHeight="1" x14ac:dyDescent="0.3"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</row>
    <row r="434" spans="2:25" ht="15.75" customHeight="1" x14ac:dyDescent="0.3"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</row>
    <row r="435" spans="2:25" ht="15.75" customHeight="1" x14ac:dyDescent="0.3"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</row>
    <row r="436" spans="2:25" ht="15.75" customHeight="1" x14ac:dyDescent="0.3"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</row>
    <row r="437" spans="2:25" ht="15.75" customHeight="1" x14ac:dyDescent="0.3"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</row>
    <row r="438" spans="2:25" ht="15.75" customHeight="1" x14ac:dyDescent="0.3"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</row>
    <row r="439" spans="2:25" ht="15.75" customHeight="1" x14ac:dyDescent="0.3"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</row>
    <row r="440" spans="2:25" ht="15.75" customHeight="1" x14ac:dyDescent="0.3"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</row>
    <row r="441" spans="2:25" ht="15.75" customHeight="1" x14ac:dyDescent="0.3"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</row>
    <row r="442" spans="2:25" ht="15.75" customHeight="1" x14ac:dyDescent="0.3"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</row>
    <row r="443" spans="2:25" ht="15.75" customHeight="1" x14ac:dyDescent="0.3"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</row>
    <row r="444" spans="2:25" ht="15.75" customHeight="1" x14ac:dyDescent="0.3"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</row>
    <row r="445" spans="2:25" ht="15.75" customHeight="1" x14ac:dyDescent="0.3"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</row>
    <row r="446" spans="2:25" ht="15.75" customHeight="1" x14ac:dyDescent="0.3"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</row>
    <row r="447" spans="2:25" ht="15.75" customHeight="1" x14ac:dyDescent="0.3"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</row>
    <row r="448" spans="2:25" ht="15.75" customHeight="1" x14ac:dyDescent="0.3"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</row>
    <row r="449" spans="2:25" ht="15.75" customHeight="1" x14ac:dyDescent="0.3"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</row>
    <row r="450" spans="2:25" ht="15.75" customHeight="1" x14ac:dyDescent="0.3"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</row>
    <row r="451" spans="2:25" ht="15.75" customHeight="1" x14ac:dyDescent="0.3"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</row>
    <row r="452" spans="2:25" ht="15.75" customHeight="1" x14ac:dyDescent="0.3"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</row>
    <row r="453" spans="2:25" ht="15.75" customHeight="1" x14ac:dyDescent="0.3"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</row>
    <row r="454" spans="2:25" ht="15.75" customHeight="1" x14ac:dyDescent="0.3"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</row>
    <row r="455" spans="2:25" ht="15.75" customHeight="1" x14ac:dyDescent="0.3"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</row>
    <row r="456" spans="2:25" ht="15.75" customHeight="1" x14ac:dyDescent="0.3"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</row>
    <row r="457" spans="2:25" ht="15.75" customHeight="1" x14ac:dyDescent="0.3"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</row>
    <row r="458" spans="2:25" ht="15.75" customHeight="1" x14ac:dyDescent="0.3"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</row>
    <row r="459" spans="2:25" ht="15.75" customHeight="1" x14ac:dyDescent="0.3"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</row>
    <row r="460" spans="2:25" ht="15.75" customHeight="1" x14ac:dyDescent="0.3"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</row>
    <row r="461" spans="2:25" ht="15.75" customHeight="1" x14ac:dyDescent="0.3"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</row>
    <row r="462" spans="2:25" ht="15.75" customHeight="1" x14ac:dyDescent="0.3"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</row>
    <row r="463" spans="2:25" ht="15.75" customHeight="1" x14ac:dyDescent="0.3"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</row>
    <row r="464" spans="2:25" ht="15.75" customHeight="1" x14ac:dyDescent="0.3"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</row>
    <row r="465" spans="2:25" ht="15.75" customHeight="1" x14ac:dyDescent="0.3"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</row>
    <row r="466" spans="2:25" ht="15.75" customHeight="1" x14ac:dyDescent="0.3"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</row>
    <row r="467" spans="2:25" ht="15.75" customHeight="1" x14ac:dyDescent="0.3"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</row>
    <row r="468" spans="2:25" ht="15.75" customHeight="1" x14ac:dyDescent="0.3"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</row>
    <row r="469" spans="2:25" ht="15.75" customHeight="1" x14ac:dyDescent="0.3"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</row>
    <row r="470" spans="2:25" ht="15.75" customHeight="1" x14ac:dyDescent="0.3"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</row>
    <row r="471" spans="2:25" ht="15.75" customHeight="1" x14ac:dyDescent="0.3"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</row>
    <row r="472" spans="2:25" ht="15.75" customHeight="1" x14ac:dyDescent="0.3"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</row>
    <row r="473" spans="2:25" ht="15.75" customHeight="1" x14ac:dyDescent="0.3"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</row>
    <row r="474" spans="2:25" ht="15.75" customHeight="1" x14ac:dyDescent="0.3"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</row>
    <row r="475" spans="2:25" ht="15.75" customHeight="1" x14ac:dyDescent="0.3"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</row>
    <row r="476" spans="2:25" ht="15.75" customHeight="1" x14ac:dyDescent="0.3"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</row>
    <row r="477" spans="2:25" ht="15.75" customHeight="1" x14ac:dyDescent="0.3"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</row>
    <row r="478" spans="2:25" ht="15.75" customHeight="1" x14ac:dyDescent="0.3"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</row>
    <row r="479" spans="2:25" ht="15.75" customHeight="1" x14ac:dyDescent="0.3"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</row>
    <row r="480" spans="2:25" ht="15.75" customHeight="1" x14ac:dyDescent="0.3"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</row>
    <row r="481" spans="2:25" ht="15.75" customHeight="1" x14ac:dyDescent="0.3"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</row>
    <row r="482" spans="2:25" ht="15.75" customHeight="1" x14ac:dyDescent="0.3"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</row>
    <row r="483" spans="2:25" ht="15.75" customHeight="1" x14ac:dyDescent="0.3"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</row>
    <row r="484" spans="2:25" ht="15.75" customHeight="1" x14ac:dyDescent="0.3"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</row>
    <row r="485" spans="2:25" ht="15.75" customHeight="1" x14ac:dyDescent="0.3"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</row>
    <row r="486" spans="2:25" ht="15.75" customHeight="1" x14ac:dyDescent="0.3"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</row>
    <row r="487" spans="2:25" ht="15.75" customHeight="1" x14ac:dyDescent="0.3"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</row>
    <row r="488" spans="2:25" ht="15.75" customHeight="1" x14ac:dyDescent="0.3"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</row>
    <row r="489" spans="2:25" ht="15.75" customHeight="1" x14ac:dyDescent="0.3"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</row>
    <row r="490" spans="2:25" ht="15.75" customHeight="1" x14ac:dyDescent="0.3"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</row>
    <row r="491" spans="2:25" ht="15.75" customHeight="1" x14ac:dyDescent="0.3"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</row>
    <row r="492" spans="2:25" ht="15.75" customHeight="1" x14ac:dyDescent="0.3"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</row>
    <row r="493" spans="2:25" ht="15.75" customHeight="1" x14ac:dyDescent="0.3"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</row>
    <row r="494" spans="2:25" ht="15.75" customHeight="1" x14ac:dyDescent="0.3"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</row>
    <row r="495" spans="2:25" ht="15.75" customHeight="1" x14ac:dyDescent="0.3"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</row>
    <row r="496" spans="2:25" ht="15.75" customHeight="1" x14ac:dyDescent="0.3"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</row>
    <row r="497" spans="2:25" ht="15.75" customHeight="1" x14ac:dyDescent="0.3"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</row>
    <row r="498" spans="2:25" ht="15.75" customHeight="1" x14ac:dyDescent="0.3"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</row>
    <row r="499" spans="2:25" ht="15.75" customHeight="1" x14ac:dyDescent="0.3"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</row>
    <row r="500" spans="2:25" ht="15.75" customHeight="1" x14ac:dyDescent="0.3"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</row>
    <row r="501" spans="2:25" ht="15.75" customHeight="1" x14ac:dyDescent="0.3"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</row>
    <row r="502" spans="2:25" ht="15.75" customHeight="1" x14ac:dyDescent="0.3"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</row>
    <row r="503" spans="2:25" ht="15.75" customHeight="1" x14ac:dyDescent="0.3"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</row>
    <row r="504" spans="2:25" ht="15.75" customHeight="1" x14ac:dyDescent="0.3"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</row>
    <row r="505" spans="2:25" ht="15.75" customHeight="1" x14ac:dyDescent="0.3"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</row>
    <row r="506" spans="2:25" ht="15.75" customHeight="1" x14ac:dyDescent="0.3"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</row>
    <row r="507" spans="2:25" ht="15.75" customHeight="1" x14ac:dyDescent="0.3"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</row>
    <row r="508" spans="2:25" ht="15.75" customHeight="1" x14ac:dyDescent="0.3"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</row>
    <row r="509" spans="2:25" ht="15.75" customHeight="1" x14ac:dyDescent="0.3"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</row>
    <row r="510" spans="2:25" ht="15.75" customHeight="1" x14ac:dyDescent="0.3"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</row>
    <row r="511" spans="2:25" ht="15.75" customHeight="1" x14ac:dyDescent="0.3"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</row>
    <row r="512" spans="2:25" ht="15.75" customHeight="1" x14ac:dyDescent="0.3"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</row>
    <row r="513" spans="2:25" ht="15.75" customHeight="1" x14ac:dyDescent="0.3"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</row>
    <row r="514" spans="2:25" ht="15.75" customHeight="1" x14ac:dyDescent="0.3"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</row>
    <row r="515" spans="2:25" ht="15.75" customHeight="1" x14ac:dyDescent="0.3"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</row>
    <row r="516" spans="2:25" ht="15.75" customHeight="1" x14ac:dyDescent="0.3"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</row>
    <row r="517" spans="2:25" ht="15.75" customHeight="1" x14ac:dyDescent="0.3"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</row>
    <row r="518" spans="2:25" ht="15.75" customHeight="1" x14ac:dyDescent="0.3"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</row>
    <row r="519" spans="2:25" ht="15.75" customHeight="1" x14ac:dyDescent="0.3"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</row>
    <row r="520" spans="2:25" ht="15.75" customHeight="1" x14ac:dyDescent="0.3"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</row>
    <row r="521" spans="2:25" ht="15.75" customHeight="1" x14ac:dyDescent="0.3"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</row>
    <row r="522" spans="2:25" ht="15.75" customHeight="1" x14ac:dyDescent="0.3"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</row>
    <row r="523" spans="2:25" ht="15.75" customHeight="1" x14ac:dyDescent="0.3"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</row>
    <row r="524" spans="2:25" ht="15.75" customHeight="1" x14ac:dyDescent="0.3"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</row>
    <row r="525" spans="2:25" ht="15.75" customHeight="1" x14ac:dyDescent="0.3"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</row>
    <row r="526" spans="2:25" ht="15.75" customHeight="1" x14ac:dyDescent="0.3"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</row>
    <row r="527" spans="2:25" ht="15.75" customHeight="1" x14ac:dyDescent="0.3"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</row>
    <row r="528" spans="2:25" ht="15.75" customHeight="1" x14ac:dyDescent="0.3"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</row>
    <row r="529" spans="2:25" ht="15.75" customHeight="1" x14ac:dyDescent="0.3"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</row>
    <row r="530" spans="2:25" ht="15.75" customHeight="1" x14ac:dyDescent="0.3"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</row>
    <row r="531" spans="2:25" ht="15.75" customHeight="1" x14ac:dyDescent="0.3"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</row>
    <row r="532" spans="2:25" ht="15.75" customHeight="1" x14ac:dyDescent="0.3"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</row>
    <row r="533" spans="2:25" ht="15.75" customHeight="1" x14ac:dyDescent="0.3"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</row>
    <row r="534" spans="2:25" ht="15.75" customHeight="1" x14ac:dyDescent="0.3"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</row>
    <row r="535" spans="2:25" ht="15.75" customHeight="1" x14ac:dyDescent="0.3"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</row>
    <row r="536" spans="2:25" ht="15.75" customHeight="1" x14ac:dyDescent="0.3"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</row>
    <row r="537" spans="2:25" ht="15.75" customHeight="1" x14ac:dyDescent="0.3"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</row>
    <row r="538" spans="2:25" ht="15.75" customHeight="1" x14ac:dyDescent="0.3"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</row>
    <row r="539" spans="2:25" ht="15.75" customHeight="1" x14ac:dyDescent="0.3"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</row>
    <row r="540" spans="2:25" ht="15.75" customHeight="1" x14ac:dyDescent="0.3"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</row>
    <row r="541" spans="2:25" ht="15.75" customHeight="1" x14ac:dyDescent="0.3"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</row>
    <row r="542" spans="2:25" ht="15.75" customHeight="1" x14ac:dyDescent="0.3"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</row>
    <row r="543" spans="2:25" ht="15.75" customHeight="1" x14ac:dyDescent="0.3"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</row>
    <row r="544" spans="2:25" ht="15.75" customHeight="1" x14ac:dyDescent="0.3"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</row>
    <row r="545" spans="2:25" ht="15.75" customHeight="1" x14ac:dyDescent="0.3"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</row>
    <row r="546" spans="2:25" ht="15.75" customHeight="1" x14ac:dyDescent="0.3"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</row>
    <row r="547" spans="2:25" ht="15.75" customHeight="1" x14ac:dyDescent="0.3"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</row>
    <row r="548" spans="2:25" ht="15.75" customHeight="1" x14ac:dyDescent="0.3"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</row>
    <row r="549" spans="2:25" ht="15.75" customHeight="1" x14ac:dyDescent="0.3"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</row>
    <row r="550" spans="2:25" ht="15.75" customHeight="1" x14ac:dyDescent="0.3"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</row>
    <row r="551" spans="2:25" ht="15.75" customHeight="1" x14ac:dyDescent="0.3"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</row>
    <row r="552" spans="2:25" ht="15.75" customHeight="1" x14ac:dyDescent="0.3"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</row>
    <row r="553" spans="2:25" ht="15.75" customHeight="1" x14ac:dyDescent="0.3"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</row>
    <row r="554" spans="2:25" ht="15.75" customHeight="1" x14ac:dyDescent="0.3"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</row>
    <row r="555" spans="2:25" ht="15.75" customHeight="1" x14ac:dyDescent="0.3"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</row>
    <row r="556" spans="2:25" ht="15.75" customHeight="1" x14ac:dyDescent="0.3"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</row>
    <row r="557" spans="2:25" ht="15.75" customHeight="1" x14ac:dyDescent="0.3"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</row>
    <row r="558" spans="2:25" ht="15.75" customHeight="1" x14ac:dyDescent="0.3"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</row>
    <row r="559" spans="2:25" ht="15.75" customHeight="1" x14ac:dyDescent="0.3"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</row>
    <row r="560" spans="2:25" ht="15.75" customHeight="1" x14ac:dyDescent="0.3"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</row>
    <row r="561" spans="2:25" ht="15.75" customHeight="1" x14ac:dyDescent="0.3"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</row>
    <row r="562" spans="2:25" ht="15.75" customHeight="1" x14ac:dyDescent="0.3"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</row>
    <row r="563" spans="2:25" ht="15.75" customHeight="1" x14ac:dyDescent="0.3"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</row>
    <row r="564" spans="2:25" ht="15.75" customHeight="1" x14ac:dyDescent="0.3"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</row>
    <row r="565" spans="2:25" ht="15.75" customHeight="1" x14ac:dyDescent="0.3"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</row>
    <row r="566" spans="2:25" ht="15.75" customHeight="1" x14ac:dyDescent="0.3"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</row>
    <row r="567" spans="2:25" ht="15.75" customHeight="1" x14ac:dyDescent="0.3"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</row>
    <row r="568" spans="2:25" ht="15.75" customHeight="1" x14ac:dyDescent="0.3"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</row>
    <row r="569" spans="2:25" ht="15.75" customHeight="1" x14ac:dyDescent="0.3"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</row>
    <row r="570" spans="2:25" ht="15.75" customHeight="1" x14ac:dyDescent="0.3"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</row>
    <row r="571" spans="2:25" ht="15.75" customHeight="1" x14ac:dyDescent="0.3"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</row>
    <row r="572" spans="2:25" ht="15.75" customHeight="1" x14ac:dyDescent="0.3"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</row>
    <row r="573" spans="2:25" ht="15.75" customHeight="1" x14ac:dyDescent="0.3"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</row>
    <row r="574" spans="2:25" ht="15.75" customHeight="1" x14ac:dyDescent="0.3"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</row>
    <row r="575" spans="2:25" ht="15.75" customHeight="1" x14ac:dyDescent="0.3"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</row>
    <row r="576" spans="2:25" ht="15.75" customHeight="1" x14ac:dyDescent="0.3"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</row>
    <row r="577" spans="2:25" ht="15.75" customHeight="1" x14ac:dyDescent="0.3"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</row>
    <row r="578" spans="2:25" ht="15.75" customHeight="1" x14ac:dyDescent="0.3"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</row>
    <row r="579" spans="2:25" ht="15.75" customHeight="1" x14ac:dyDescent="0.3"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</row>
    <row r="580" spans="2:25" ht="15.75" customHeight="1" x14ac:dyDescent="0.3"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</row>
    <row r="581" spans="2:25" ht="15.75" customHeight="1" x14ac:dyDescent="0.3"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</row>
    <row r="582" spans="2:25" ht="15.75" customHeight="1" x14ac:dyDescent="0.3"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</row>
    <row r="583" spans="2:25" ht="15.75" customHeight="1" x14ac:dyDescent="0.3"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</row>
    <row r="584" spans="2:25" ht="15.75" customHeight="1" x14ac:dyDescent="0.3"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</row>
    <row r="585" spans="2:25" ht="15.75" customHeight="1" x14ac:dyDescent="0.3"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</row>
    <row r="586" spans="2:25" ht="15.75" customHeight="1" x14ac:dyDescent="0.3"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</row>
    <row r="587" spans="2:25" ht="15.75" customHeight="1" x14ac:dyDescent="0.3"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</row>
    <row r="588" spans="2:25" ht="15.75" customHeight="1" x14ac:dyDescent="0.3"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</row>
    <row r="589" spans="2:25" ht="15.75" customHeight="1" x14ac:dyDescent="0.3"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</row>
    <row r="590" spans="2:25" ht="15.75" customHeight="1" x14ac:dyDescent="0.3"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</row>
    <row r="591" spans="2:25" ht="15.75" customHeight="1" x14ac:dyDescent="0.3"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</row>
    <row r="592" spans="2:25" ht="15.75" customHeight="1" x14ac:dyDescent="0.3"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</row>
    <row r="593" spans="2:25" ht="15.75" customHeight="1" x14ac:dyDescent="0.3"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</row>
    <row r="594" spans="2:25" ht="15.75" customHeight="1" x14ac:dyDescent="0.3"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</row>
    <row r="595" spans="2:25" ht="15.75" customHeight="1" x14ac:dyDescent="0.3"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</row>
    <row r="596" spans="2:25" ht="15.75" customHeight="1" x14ac:dyDescent="0.3"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</row>
    <row r="597" spans="2:25" ht="15.75" customHeight="1" x14ac:dyDescent="0.3"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</row>
    <row r="598" spans="2:25" ht="15.75" customHeight="1" x14ac:dyDescent="0.3"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</row>
    <row r="599" spans="2:25" ht="15.75" customHeight="1" x14ac:dyDescent="0.3"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</row>
    <row r="600" spans="2:25" ht="15.75" customHeight="1" x14ac:dyDescent="0.3"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</row>
    <row r="601" spans="2:25" ht="15.75" customHeight="1" x14ac:dyDescent="0.3"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</row>
    <row r="602" spans="2:25" ht="15.75" customHeight="1" x14ac:dyDescent="0.3"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</row>
    <row r="603" spans="2:25" ht="15.75" customHeight="1" x14ac:dyDescent="0.3"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</row>
    <row r="604" spans="2:25" ht="15.75" customHeight="1" x14ac:dyDescent="0.3"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</row>
    <row r="605" spans="2:25" ht="15.75" customHeight="1" x14ac:dyDescent="0.3"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</row>
    <row r="606" spans="2:25" ht="15.75" customHeight="1" x14ac:dyDescent="0.3"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</row>
    <row r="607" spans="2:25" ht="15.75" customHeight="1" x14ac:dyDescent="0.3"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</row>
    <row r="608" spans="2:25" ht="15.75" customHeight="1" x14ac:dyDescent="0.3"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</row>
    <row r="609" spans="2:25" ht="15.75" customHeight="1" x14ac:dyDescent="0.3"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</row>
    <row r="610" spans="2:25" ht="15.75" customHeight="1" x14ac:dyDescent="0.3"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</row>
    <row r="611" spans="2:25" ht="15.75" customHeight="1" x14ac:dyDescent="0.3"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</row>
    <row r="612" spans="2:25" ht="15.75" customHeight="1" x14ac:dyDescent="0.3"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</row>
    <row r="613" spans="2:25" ht="15.75" customHeight="1" x14ac:dyDescent="0.3"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</row>
    <row r="614" spans="2:25" ht="15.75" customHeight="1" x14ac:dyDescent="0.3"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</row>
    <row r="615" spans="2:25" ht="15.75" customHeight="1" x14ac:dyDescent="0.3"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</row>
    <row r="616" spans="2:25" ht="15.75" customHeight="1" x14ac:dyDescent="0.3"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</row>
    <row r="617" spans="2:25" ht="15.75" customHeight="1" x14ac:dyDescent="0.3"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</row>
    <row r="618" spans="2:25" ht="15.75" customHeight="1" x14ac:dyDescent="0.3"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</row>
    <row r="619" spans="2:25" ht="15.75" customHeight="1" x14ac:dyDescent="0.3"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</row>
    <row r="620" spans="2:25" ht="15.75" customHeight="1" x14ac:dyDescent="0.3"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</row>
    <row r="621" spans="2:25" ht="15.75" customHeight="1" x14ac:dyDescent="0.3"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</row>
    <row r="622" spans="2:25" ht="15.75" customHeight="1" x14ac:dyDescent="0.3"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</row>
    <row r="623" spans="2:25" ht="15.75" customHeight="1" x14ac:dyDescent="0.3"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</row>
    <row r="624" spans="2:25" ht="15.75" customHeight="1" x14ac:dyDescent="0.3"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</row>
    <row r="625" spans="2:25" ht="15.75" customHeight="1" x14ac:dyDescent="0.3"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</row>
    <row r="626" spans="2:25" ht="15.75" customHeight="1" x14ac:dyDescent="0.3"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</row>
    <row r="627" spans="2:25" ht="15.75" customHeight="1" x14ac:dyDescent="0.3"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</row>
    <row r="628" spans="2:25" ht="15.75" customHeight="1" x14ac:dyDescent="0.3"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</row>
    <row r="629" spans="2:25" ht="15.75" customHeight="1" x14ac:dyDescent="0.3"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</row>
    <row r="630" spans="2:25" ht="15.75" customHeight="1" x14ac:dyDescent="0.3"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</row>
    <row r="631" spans="2:25" ht="15.75" customHeight="1" x14ac:dyDescent="0.3"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</row>
    <row r="632" spans="2:25" ht="15.75" customHeight="1" x14ac:dyDescent="0.3"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</row>
    <row r="633" spans="2:25" ht="15.75" customHeight="1" x14ac:dyDescent="0.3"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</row>
    <row r="634" spans="2:25" ht="15.75" customHeight="1" x14ac:dyDescent="0.3"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</row>
    <row r="635" spans="2:25" ht="15.75" customHeight="1" x14ac:dyDescent="0.3"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</row>
    <row r="636" spans="2:25" ht="15.75" customHeight="1" x14ac:dyDescent="0.3"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</row>
    <row r="637" spans="2:25" ht="15.75" customHeight="1" x14ac:dyDescent="0.3"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</row>
    <row r="638" spans="2:25" ht="15.75" customHeight="1" x14ac:dyDescent="0.3"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</row>
    <row r="639" spans="2:25" ht="15.75" customHeight="1" x14ac:dyDescent="0.3"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</row>
    <row r="640" spans="2:25" ht="15.75" customHeight="1" x14ac:dyDescent="0.3"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</row>
    <row r="641" spans="2:25" ht="15.75" customHeight="1" x14ac:dyDescent="0.3"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</row>
    <row r="642" spans="2:25" ht="15.75" customHeight="1" x14ac:dyDescent="0.3"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</row>
    <row r="643" spans="2:25" ht="15.75" customHeight="1" x14ac:dyDescent="0.3"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</row>
    <row r="644" spans="2:25" ht="15.75" customHeight="1" x14ac:dyDescent="0.3"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</row>
    <row r="645" spans="2:25" ht="15.75" customHeight="1" x14ac:dyDescent="0.3"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</row>
    <row r="646" spans="2:25" ht="15.75" customHeight="1" x14ac:dyDescent="0.3"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</row>
    <row r="647" spans="2:25" ht="15.75" customHeight="1" x14ac:dyDescent="0.3"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</row>
    <row r="648" spans="2:25" ht="15.75" customHeight="1" x14ac:dyDescent="0.3"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</row>
    <row r="649" spans="2:25" ht="15.75" customHeight="1" x14ac:dyDescent="0.3"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</row>
    <row r="650" spans="2:25" ht="15.75" customHeight="1" x14ac:dyDescent="0.3"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</row>
    <row r="651" spans="2:25" ht="15.75" customHeight="1" x14ac:dyDescent="0.3"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</row>
    <row r="652" spans="2:25" ht="15.75" customHeight="1" x14ac:dyDescent="0.3"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</row>
    <row r="653" spans="2:25" ht="15.75" customHeight="1" x14ac:dyDescent="0.3"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</row>
    <row r="654" spans="2:25" ht="15.75" customHeight="1" x14ac:dyDescent="0.3"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</row>
    <row r="655" spans="2:25" ht="15.75" customHeight="1" x14ac:dyDescent="0.3"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</row>
    <row r="656" spans="2:25" ht="15.75" customHeight="1" x14ac:dyDescent="0.3"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</row>
    <row r="657" spans="2:25" ht="15.75" customHeight="1" x14ac:dyDescent="0.3"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</row>
    <row r="658" spans="2:25" ht="15.75" customHeight="1" x14ac:dyDescent="0.3"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</row>
    <row r="659" spans="2:25" ht="15.75" customHeight="1" x14ac:dyDescent="0.3"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</row>
    <row r="660" spans="2:25" ht="15.75" customHeight="1" x14ac:dyDescent="0.3"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</row>
    <row r="661" spans="2:25" ht="15.75" customHeight="1" x14ac:dyDescent="0.3"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</row>
    <row r="662" spans="2:25" ht="15.75" customHeight="1" x14ac:dyDescent="0.3"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</row>
    <row r="663" spans="2:25" ht="15.75" customHeight="1" x14ac:dyDescent="0.3"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</row>
    <row r="664" spans="2:25" ht="15.75" customHeight="1" x14ac:dyDescent="0.3"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</row>
    <row r="665" spans="2:25" ht="15.75" customHeight="1" x14ac:dyDescent="0.3"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</row>
    <row r="666" spans="2:25" ht="15.75" customHeight="1" x14ac:dyDescent="0.3"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</row>
    <row r="667" spans="2:25" ht="15.75" customHeight="1" x14ac:dyDescent="0.3"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</row>
    <row r="668" spans="2:25" ht="15.75" customHeight="1" x14ac:dyDescent="0.3"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</row>
    <row r="669" spans="2:25" ht="15.75" customHeight="1" x14ac:dyDescent="0.3"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</row>
    <row r="670" spans="2:25" ht="15.75" customHeight="1" x14ac:dyDescent="0.3"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</row>
    <row r="671" spans="2:25" ht="15.75" customHeight="1" x14ac:dyDescent="0.3"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</row>
    <row r="672" spans="2:25" ht="15.75" customHeight="1" x14ac:dyDescent="0.3"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</row>
    <row r="673" spans="2:25" ht="15.75" customHeight="1" x14ac:dyDescent="0.3"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</row>
    <row r="674" spans="2:25" ht="15.75" customHeight="1" x14ac:dyDescent="0.3"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</row>
    <row r="675" spans="2:25" ht="15.75" customHeight="1" x14ac:dyDescent="0.3"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</row>
    <row r="676" spans="2:25" ht="15.75" customHeight="1" x14ac:dyDescent="0.3"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</row>
    <row r="677" spans="2:25" ht="15.75" customHeight="1" x14ac:dyDescent="0.3"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</row>
    <row r="678" spans="2:25" ht="15.75" customHeight="1" x14ac:dyDescent="0.3"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</row>
    <row r="679" spans="2:25" ht="15.75" customHeight="1" x14ac:dyDescent="0.3"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</row>
    <row r="680" spans="2:25" ht="15.75" customHeight="1" x14ac:dyDescent="0.3"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</row>
    <row r="681" spans="2:25" ht="15.75" customHeight="1" x14ac:dyDescent="0.3"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</row>
    <row r="682" spans="2:25" ht="15.75" customHeight="1" x14ac:dyDescent="0.3"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</row>
    <row r="683" spans="2:25" ht="15.75" customHeight="1" x14ac:dyDescent="0.3"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</row>
    <row r="684" spans="2:25" ht="15.75" customHeight="1" x14ac:dyDescent="0.3"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</row>
    <row r="685" spans="2:25" ht="15.75" customHeight="1" x14ac:dyDescent="0.3"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</row>
    <row r="686" spans="2:25" ht="15.75" customHeight="1" x14ac:dyDescent="0.3"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</row>
    <row r="687" spans="2:25" ht="15.75" customHeight="1" x14ac:dyDescent="0.3"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</row>
    <row r="688" spans="2:25" ht="15.75" customHeight="1" x14ac:dyDescent="0.3"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</row>
    <row r="689" spans="2:25" ht="15.75" customHeight="1" x14ac:dyDescent="0.3"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</row>
    <row r="690" spans="2:25" ht="15.75" customHeight="1" x14ac:dyDescent="0.3"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</row>
    <row r="691" spans="2:25" ht="15.75" customHeight="1" x14ac:dyDescent="0.3"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</row>
    <row r="692" spans="2:25" ht="15.75" customHeight="1" x14ac:dyDescent="0.3"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</row>
    <row r="693" spans="2:25" ht="15.75" customHeight="1" x14ac:dyDescent="0.3"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</row>
    <row r="694" spans="2:25" ht="15.75" customHeight="1" x14ac:dyDescent="0.3"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</row>
    <row r="695" spans="2:25" ht="15.75" customHeight="1" x14ac:dyDescent="0.3"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</row>
    <row r="696" spans="2:25" ht="15.75" customHeight="1" x14ac:dyDescent="0.3"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</row>
    <row r="697" spans="2:25" ht="15.75" customHeight="1" x14ac:dyDescent="0.3"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</row>
    <row r="698" spans="2:25" ht="15.75" customHeight="1" x14ac:dyDescent="0.3"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</row>
    <row r="699" spans="2:25" ht="15.75" customHeight="1" x14ac:dyDescent="0.3"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</row>
    <row r="700" spans="2:25" ht="15.75" customHeight="1" x14ac:dyDescent="0.3"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</row>
    <row r="701" spans="2:25" ht="15.75" customHeight="1" x14ac:dyDescent="0.3"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</row>
    <row r="702" spans="2:25" ht="15.75" customHeight="1" x14ac:dyDescent="0.3"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</row>
    <row r="703" spans="2:25" ht="15.75" customHeight="1" x14ac:dyDescent="0.3"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</row>
    <row r="704" spans="2:25" ht="15.75" customHeight="1" x14ac:dyDescent="0.3"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</row>
    <row r="705" spans="2:25" ht="15.75" customHeight="1" x14ac:dyDescent="0.3"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</row>
    <row r="706" spans="2:25" ht="15.75" customHeight="1" x14ac:dyDescent="0.3"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</row>
    <row r="707" spans="2:25" ht="15.75" customHeight="1" x14ac:dyDescent="0.3"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</row>
    <row r="708" spans="2:25" ht="15.75" customHeight="1" x14ac:dyDescent="0.3"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</row>
    <row r="709" spans="2:25" ht="15.75" customHeight="1" x14ac:dyDescent="0.3"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</row>
    <row r="710" spans="2:25" ht="15.75" customHeight="1" x14ac:dyDescent="0.3"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</row>
    <row r="711" spans="2:25" ht="15.75" customHeight="1" x14ac:dyDescent="0.3"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</row>
    <row r="712" spans="2:25" ht="15.75" customHeight="1" x14ac:dyDescent="0.3"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</row>
    <row r="713" spans="2:25" ht="15.75" customHeight="1" x14ac:dyDescent="0.3"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</row>
    <row r="714" spans="2:25" ht="15.75" customHeight="1" x14ac:dyDescent="0.3"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</row>
    <row r="715" spans="2:25" ht="15.75" customHeight="1" x14ac:dyDescent="0.3"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</row>
    <row r="716" spans="2:25" ht="15.75" customHeight="1" x14ac:dyDescent="0.3"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</row>
    <row r="717" spans="2:25" ht="15.75" customHeight="1" x14ac:dyDescent="0.3"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</row>
    <row r="718" spans="2:25" ht="15.75" customHeight="1" x14ac:dyDescent="0.3"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</row>
    <row r="719" spans="2:25" ht="15.75" customHeight="1" x14ac:dyDescent="0.3"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</row>
    <row r="720" spans="2:25" ht="15.75" customHeight="1" x14ac:dyDescent="0.3"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</row>
    <row r="721" spans="2:25" ht="15.75" customHeight="1" x14ac:dyDescent="0.3"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</row>
    <row r="722" spans="2:25" ht="15.75" customHeight="1" x14ac:dyDescent="0.3"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</row>
    <row r="723" spans="2:25" ht="15.75" customHeight="1" x14ac:dyDescent="0.3"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</row>
    <row r="724" spans="2:25" ht="15.75" customHeight="1" x14ac:dyDescent="0.3"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</row>
    <row r="725" spans="2:25" ht="15.75" customHeight="1" x14ac:dyDescent="0.3"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</row>
    <row r="726" spans="2:25" ht="15.75" customHeight="1" x14ac:dyDescent="0.3"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</row>
    <row r="727" spans="2:25" ht="15.75" customHeight="1" x14ac:dyDescent="0.3"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</row>
    <row r="728" spans="2:25" ht="15.75" customHeight="1" x14ac:dyDescent="0.3"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</row>
    <row r="729" spans="2:25" ht="15.75" customHeight="1" x14ac:dyDescent="0.3"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</row>
    <row r="730" spans="2:25" ht="15.75" customHeight="1" x14ac:dyDescent="0.3"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</row>
    <row r="731" spans="2:25" ht="15.75" customHeight="1" x14ac:dyDescent="0.3"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</row>
    <row r="732" spans="2:25" ht="15.75" customHeight="1" x14ac:dyDescent="0.3"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</row>
    <row r="733" spans="2:25" ht="15.75" customHeight="1" x14ac:dyDescent="0.3"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</row>
    <row r="734" spans="2:25" ht="15.75" customHeight="1" x14ac:dyDescent="0.3"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</row>
    <row r="735" spans="2:25" ht="15.75" customHeight="1" x14ac:dyDescent="0.3"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</row>
    <row r="736" spans="2:25" ht="15.75" customHeight="1" x14ac:dyDescent="0.3"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</row>
    <row r="737" spans="2:25" ht="15.75" customHeight="1" x14ac:dyDescent="0.3"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</row>
    <row r="738" spans="2:25" ht="15.75" customHeight="1" x14ac:dyDescent="0.3"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</row>
    <row r="739" spans="2:25" ht="15.75" customHeight="1" x14ac:dyDescent="0.3"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</row>
    <row r="740" spans="2:25" ht="15.75" customHeight="1" x14ac:dyDescent="0.3"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</row>
    <row r="741" spans="2:25" ht="15.75" customHeight="1" x14ac:dyDescent="0.3"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</row>
    <row r="742" spans="2:25" ht="15.75" customHeight="1" x14ac:dyDescent="0.3"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</row>
    <row r="743" spans="2:25" ht="15.75" customHeight="1" x14ac:dyDescent="0.3"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</row>
    <row r="744" spans="2:25" ht="15.75" customHeight="1" x14ac:dyDescent="0.3"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</row>
    <row r="745" spans="2:25" ht="15.75" customHeight="1" x14ac:dyDescent="0.3"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</row>
    <row r="746" spans="2:25" ht="15.75" customHeight="1" x14ac:dyDescent="0.3"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</row>
    <row r="747" spans="2:25" ht="15.75" customHeight="1" x14ac:dyDescent="0.3"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</row>
    <row r="748" spans="2:25" ht="15.75" customHeight="1" x14ac:dyDescent="0.3"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</row>
    <row r="749" spans="2:25" ht="15.75" customHeight="1" x14ac:dyDescent="0.3"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</row>
    <row r="750" spans="2:25" ht="15.75" customHeight="1" x14ac:dyDescent="0.3"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</row>
    <row r="751" spans="2:25" ht="15.75" customHeight="1" x14ac:dyDescent="0.3"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</row>
    <row r="752" spans="2:25" ht="15.75" customHeight="1" x14ac:dyDescent="0.3"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</row>
    <row r="753" spans="2:25" ht="15.75" customHeight="1" x14ac:dyDescent="0.3"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</row>
    <row r="754" spans="2:25" ht="15.75" customHeight="1" x14ac:dyDescent="0.3"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</row>
    <row r="755" spans="2:25" ht="15.75" customHeight="1" x14ac:dyDescent="0.3"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</row>
    <row r="756" spans="2:25" ht="15.75" customHeight="1" x14ac:dyDescent="0.3"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</row>
    <row r="757" spans="2:25" ht="15.75" customHeight="1" x14ac:dyDescent="0.3"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</row>
    <row r="758" spans="2:25" ht="15.75" customHeight="1" x14ac:dyDescent="0.3"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</row>
    <row r="759" spans="2:25" ht="15.75" customHeight="1" x14ac:dyDescent="0.3"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</row>
    <row r="760" spans="2:25" ht="15.75" customHeight="1" x14ac:dyDescent="0.3"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</row>
    <row r="761" spans="2:25" ht="15.75" customHeight="1" x14ac:dyDescent="0.3"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</row>
    <row r="762" spans="2:25" ht="15.75" customHeight="1" x14ac:dyDescent="0.3"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</row>
    <row r="763" spans="2:25" ht="15.75" customHeight="1" x14ac:dyDescent="0.3"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</row>
    <row r="764" spans="2:25" ht="15.75" customHeight="1" x14ac:dyDescent="0.3"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</row>
    <row r="765" spans="2:25" ht="15.75" customHeight="1" x14ac:dyDescent="0.3"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</row>
    <row r="766" spans="2:25" ht="15.75" customHeight="1" x14ac:dyDescent="0.3"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</row>
    <row r="767" spans="2:25" ht="15.75" customHeight="1" x14ac:dyDescent="0.3"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</row>
    <row r="768" spans="2:25" ht="15.75" customHeight="1" x14ac:dyDescent="0.3"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</row>
    <row r="769" spans="2:25" ht="15.75" customHeight="1" x14ac:dyDescent="0.3"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</row>
    <row r="770" spans="2:25" ht="15.75" customHeight="1" x14ac:dyDescent="0.3"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</row>
    <row r="771" spans="2:25" ht="15.75" customHeight="1" x14ac:dyDescent="0.3"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</row>
    <row r="772" spans="2:25" ht="15.75" customHeight="1" x14ac:dyDescent="0.3"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</row>
    <row r="773" spans="2:25" ht="15.75" customHeight="1" x14ac:dyDescent="0.3"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</row>
    <row r="774" spans="2:25" ht="15.75" customHeight="1" x14ac:dyDescent="0.3"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</row>
    <row r="775" spans="2:25" ht="15.75" customHeight="1" x14ac:dyDescent="0.3"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</row>
    <row r="776" spans="2:25" ht="15.75" customHeight="1" x14ac:dyDescent="0.3"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</row>
    <row r="777" spans="2:25" ht="15.75" customHeight="1" x14ac:dyDescent="0.3"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</row>
    <row r="778" spans="2:25" ht="15.75" customHeight="1" x14ac:dyDescent="0.3"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</row>
    <row r="779" spans="2:25" ht="15.75" customHeight="1" x14ac:dyDescent="0.3"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</row>
    <row r="780" spans="2:25" ht="15.75" customHeight="1" x14ac:dyDescent="0.3"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</row>
    <row r="781" spans="2:25" ht="15.75" customHeight="1" x14ac:dyDescent="0.3"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</row>
    <row r="782" spans="2:25" ht="15.75" customHeight="1" x14ac:dyDescent="0.3"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</row>
    <row r="783" spans="2:25" ht="15.75" customHeight="1" x14ac:dyDescent="0.3"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</row>
    <row r="784" spans="2:25" ht="15.75" customHeight="1" x14ac:dyDescent="0.3"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</row>
    <row r="785" spans="2:25" ht="15.75" customHeight="1" x14ac:dyDescent="0.3"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</row>
    <row r="786" spans="2:25" ht="15.75" customHeight="1" x14ac:dyDescent="0.3"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</row>
    <row r="787" spans="2:25" ht="15.75" customHeight="1" x14ac:dyDescent="0.3"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</row>
    <row r="788" spans="2:25" ht="15.75" customHeight="1" x14ac:dyDescent="0.3"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</row>
    <row r="789" spans="2:25" ht="15.75" customHeight="1" x14ac:dyDescent="0.3"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</row>
    <row r="790" spans="2:25" ht="15.75" customHeight="1" x14ac:dyDescent="0.3"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</row>
    <row r="791" spans="2:25" ht="15.75" customHeight="1" x14ac:dyDescent="0.3"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</row>
    <row r="792" spans="2:25" ht="15.75" customHeight="1" x14ac:dyDescent="0.3"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</row>
    <row r="793" spans="2:25" ht="15.75" customHeight="1" x14ac:dyDescent="0.3"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</row>
    <row r="794" spans="2:25" ht="15.75" customHeight="1" x14ac:dyDescent="0.3"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</row>
    <row r="795" spans="2:25" ht="15.75" customHeight="1" x14ac:dyDescent="0.3"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</row>
    <row r="796" spans="2:25" ht="15.75" customHeight="1" x14ac:dyDescent="0.3"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</row>
    <row r="797" spans="2:25" ht="15.75" customHeight="1" x14ac:dyDescent="0.3"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</row>
    <row r="798" spans="2:25" ht="15.75" customHeight="1" x14ac:dyDescent="0.3"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</row>
    <row r="799" spans="2:25" ht="15.75" customHeight="1" x14ac:dyDescent="0.3"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</row>
    <row r="800" spans="2:25" ht="15.75" customHeight="1" x14ac:dyDescent="0.3"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</row>
    <row r="801" spans="2:25" ht="15.75" customHeight="1" x14ac:dyDescent="0.3"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</row>
    <row r="802" spans="2:25" ht="15.75" customHeight="1" x14ac:dyDescent="0.3"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</row>
    <row r="803" spans="2:25" ht="15.75" customHeight="1" x14ac:dyDescent="0.3"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</row>
    <row r="804" spans="2:25" ht="15.75" customHeight="1" x14ac:dyDescent="0.3"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</row>
    <row r="805" spans="2:25" ht="15.75" customHeight="1" x14ac:dyDescent="0.3"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</row>
    <row r="806" spans="2:25" ht="15.75" customHeight="1" x14ac:dyDescent="0.3"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</row>
    <row r="807" spans="2:25" ht="15.75" customHeight="1" x14ac:dyDescent="0.3"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</row>
    <row r="808" spans="2:25" ht="15.75" customHeight="1" x14ac:dyDescent="0.3"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</row>
    <row r="809" spans="2:25" ht="15.75" customHeight="1" x14ac:dyDescent="0.3"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</row>
    <row r="810" spans="2:25" ht="15.75" customHeight="1" x14ac:dyDescent="0.3"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</row>
    <row r="811" spans="2:25" ht="15.75" customHeight="1" x14ac:dyDescent="0.3"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</row>
    <row r="812" spans="2:25" ht="15.75" customHeight="1" x14ac:dyDescent="0.3"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</row>
    <row r="813" spans="2:25" ht="15.75" customHeight="1" x14ac:dyDescent="0.3"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</row>
    <row r="814" spans="2:25" ht="15.75" customHeight="1" x14ac:dyDescent="0.3"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</row>
    <row r="815" spans="2:25" ht="15.75" customHeight="1" x14ac:dyDescent="0.3"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</row>
    <row r="816" spans="2:25" ht="15.75" customHeight="1" x14ac:dyDescent="0.3"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</row>
    <row r="817" spans="2:25" ht="15.75" customHeight="1" x14ac:dyDescent="0.3"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</row>
    <row r="818" spans="2:25" ht="15.75" customHeight="1" x14ac:dyDescent="0.3"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</row>
    <row r="819" spans="2:25" ht="15.75" customHeight="1" x14ac:dyDescent="0.3"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</row>
    <row r="820" spans="2:25" ht="15.75" customHeight="1" x14ac:dyDescent="0.3"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</row>
    <row r="821" spans="2:25" ht="15.75" customHeight="1" x14ac:dyDescent="0.3"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</row>
    <row r="822" spans="2:25" ht="15.75" customHeight="1" x14ac:dyDescent="0.3"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</row>
    <row r="823" spans="2:25" ht="15.75" customHeight="1" x14ac:dyDescent="0.3"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</row>
    <row r="824" spans="2:25" ht="15.75" customHeight="1" x14ac:dyDescent="0.3"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</row>
    <row r="825" spans="2:25" ht="15.75" customHeight="1" x14ac:dyDescent="0.3"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</row>
    <row r="826" spans="2:25" ht="15.75" customHeight="1" x14ac:dyDescent="0.3"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</row>
    <row r="827" spans="2:25" ht="15.75" customHeight="1" x14ac:dyDescent="0.3"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</row>
    <row r="828" spans="2:25" ht="15.75" customHeight="1" x14ac:dyDescent="0.3"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</row>
    <row r="829" spans="2:25" ht="15.75" customHeight="1" x14ac:dyDescent="0.3"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</row>
    <row r="830" spans="2:25" ht="15.75" customHeight="1" x14ac:dyDescent="0.3"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</row>
    <row r="831" spans="2:25" ht="15.75" customHeight="1" x14ac:dyDescent="0.3"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</row>
    <row r="832" spans="2:25" ht="15.75" customHeight="1" x14ac:dyDescent="0.3"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</row>
    <row r="833" spans="2:25" ht="15.75" customHeight="1" x14ac:dyDescent="0.3"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</row>
    <row r="834" spans="2:25" ht="15.75" customHeight="1" x14ac:dyDescent="0.3"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</row>
    <row r="835" spans="2:25" ht="15.75" customHeight="1" x14ac:dyDescent="0.3"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</row>
    <row r="836" spans="2:25" ht="15.75" customHeight="1" x14ac:dyDescent="0.3"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</row>
    <row r="837" spans="2:25" ht="15.75" customHeight="1" x14ac:dyDescent="0.3"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</row>
    <row r="838" spans="2:25" ht="15.75" customHeight="1" x14ac:dyDescent="0.3"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</row>
    <row r="839" spans="2:25" ht="15.75" customHeight="1" x14ac:dyDescent="0.3"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</row>
    <row r="840" spans="2:25" ht="15.75" customHeight="1" x14ac:dyDescent="0.3"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</row>
    <row r="841" spans="2:25" ht="15.75" customHeight="1" x14ac:dyDescent="0.3"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</row>
    <row r="842" spans="2:25" ht="15.75" customHeight="1" x14ac:dyDescent="0.3"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</row>
    <row r="843" spans="2:25" ht="15.75" customHeight="1" x14ac:dyDescent="0.3"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</row>
    <row r="844" spans="2:25" ht="15.75" customHeight="1" x14ac:dyDescent="0.3"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</row>
    <row r="845" spans="2:25" ht="15.75" customHeight="1" x14ac:dyDescent="0.3"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</row>
    <row r="846" spans="2:25" ht="15.75" customHeight="1" x14ac:dyDescent="0.3"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</row>
    <row r="847" spans="2:25" ht="15.75" customHeight="1" x14ac:dyDescent="0.3"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</row>
    <row r="848" spans="2:25" ht="15.75" customHeight="1" x14ac:dyDescent="0.3"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</row>
    <row r="849" spans="2:25" ht="15.75" customHeight="1" x14ac:dyDescent="0.3"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</row>
    <row r="850" spans="2:25" ht="15.75" customHeight="1" x14ac:dyDescent="0.3"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</row>
    <row r="851" spans="2:25" ht="15.75" customHeight="1" x14ac:dyDescent="0.3"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</row>
    <row r="852" spans="2:25" ht="15.75" customHeight="1" x14ac:dyDescent="0.3"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</row>
    <row r="853" spans="2:25" ht="15.75" customHeight="1" x14ac:dyDescent="0.3"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</row>
    <row r="854" spans="2:25" ht="15.75" customHeight="1" x14ac:dyDescent="0.3"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</row>
    <row r="855" spans="2:25" ht="15.75" customHeight="1" x14ac:dyDescent="0.3"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</row>
    <row r="856" spans="2:25" ht="15.75" customHeight="1" x14ac:dyDescent="0.3"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</row>
    <row r="857" spans="2:25" ht="15.75" customHeight="1" x14ac:dyDescent="0.3"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</row>
    <row r="858" spans="2:25" ht="15.75" customHeight="1" x14ac:dyDescent="0.3"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</row>
    <row r="859" spans="2:25" ht="15.75" customHeight="1" x14ac:dyDescent="0.3"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</row>
    <row r="860" spans="2:25" ht="15.75" customHeight="1" x14ac:dyDescent="0.3"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</row>
    <row r="861" spans="2:25" ht="15.75" customHeight="1" x14ac:dyDescent="0.3"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</row>
    <row r="862" spans="2:25" ht="15.75" customHeight="1" x14ac:dyDescent="0.3"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</row>
    <row r="863" spans="2:25" ht="15.75" customHeight="1" x14ac:dyDescent="0.3"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</row>
    <row r="864" spans="2:25" ht="15.75" customHeight="1" x14ac:dyDescent="0.3"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</row>
    <row r="865" spans="2:25" ht="15.75" customHeight="1" x14ac:dyDescent="0.3"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</row>
    <row r="866" spans="2:25" ht="15.75" customHeight="1" x14ac:dyDescent="0.3"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</row>
    <row r="867" spans="2:25" ht="15.75" customHeight="1" x14ac:dyDescent="0.3"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</row>
    <row r="868" spans="2:25" ht="15.75" customHeight="1" x14ac:dyDescent="0.3"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</row>
    <row r="869" spans="2:25" ht="15.75" customHeight="1" x14ac:dyDescent="0.3"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</row>
    <row r="870" spans="2:25" ht="15.75" customHeight="1" x14ac:dyDescent="0.3"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</row>
    <row r="871" spans="2:25" ht="15.75" customHeight="1" x14ac:dyDescent="0.3"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</row>
    <row r="872" spans="2:25" ht="15.75" customHeight="1" x14ac:dyDescent="0.3"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</row>
    <row r="873" spans="2:25" ht="15.75" customHeight="1" x14ac:dyDescent="0.3"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</row>
    <row r="874" spans="2:25" ht="15.75" customHeight="1" x14ac:dyDescent="0.3"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</row>
    <row r="875" spans="2:25" ht="15.75" customHeight="1" x14ac:dyDescent="0.3"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</row>
    <row r="876" spans="2:25" ht="15.75" customHeight="1" x14ac:dyDescent="0.3"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</row>
    <row r="877" spans="2:25" ht="15.75" customHeight="1" x14ac:dyDescent="0.3"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</row>
    <row r="878" spans="2:25" ht="15.75" customHeight="1" x14ac:dyDescent="0.3"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</row>
    <row r="879" spans="2:25" ht="15.75" customHeight="1" x14ac:dyDescent="0.3"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</row>
    <row r="880" spans="2:25" ht="15.75" customHeight="1" x14ac:dyDescent="0.3"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</row>
    <row r="881" spans="2:25" ht="15.75" customHeight="1" x14ac:dyDescent="0.3"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</row>
    <row r="882" spans="2:25" ht="15.75" customHeight="1" x14ac:dyDescent="0.3"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</row>
    <row r="883" spans="2:25" ht="15.75" customHeight="1" x14ac:dyDescent="0.3"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</row>
    <row r="884" spans="2:25" ht="15.75" customHeight="1" x14ac:dyDescent="0.3"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</row>
    <row r="885" spans="2:25" ht="15.75" customHeight="1" x14ac:dyDescent="0.3"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</row>
    <row r="886" spans="2:25" ht="15.75" customHeight="1" x14ac:dyDescent="0.3"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</row>
    <row r="887" spans="2:25" ht="15.75" customHeight="1" x14ac:dyDescent="0.3"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</row>
    <row r="888" spans="2:25" ht="15.75" customHeight="1" x14ac:dyDescent="0.3"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</row>
    <row r="889" spans="2:25" ht="15.75" customHeight="1" x14ac:dyDescent="0.3"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</row>
    <row r="890" spans="2:25" ht="15.75" customHeight="1" x14ac:dyDescent="0.3"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</row>
    <row r="891" spans="2:25" ht="15.75" customHeight="1" x14ac:dyDescent="0.3"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</row>
    <row r="892" spans="2:25" ht="15.75" customHeight="1" x14ac:dyDescent="0.3"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</row>
    <row r="893" spans="2:25" ht="15.75" customHeight="1" x14ac:dyDescent="0.3"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</row>
    <row r="894" spans="2:25" ht="15.75" customHeight="1" x14ac:dyDescent="0.3"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</row>
    <row r="895" spans="2:25" ht="15.75" customHeight="1" x14ac:dyDescent="0.3"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</row>
    <row r="896" spans="2:25" ht="15.75" customHeight="1" x14ac:dyDescent="0.3"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</row>
    <row r="897" spans="2:25" ht="15.75" customHeight="1" x14ac:dyDescent="0.3"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</row>
    <row r="898" spans="2:25" ht="15.75" customHeight="1" x14ac:dyDescent="0.3"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</row>
    <row r="899" spans="2:25" ht="15.75" customHeight="1" x14ac:dyDescent="0.3"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</row>
    <row r="900" spans="2:25" ht="15.75" customHeight="1" x14ac:dyDescent="0.3"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</row>
    <row r="901" spans="2:25" ht="15.75" customHeight="1" x14ac:dyDescent="0.3"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</row>
    <row r="902" spans="2:25" ht="15.75" customHeight="1" x14ac:dyDescent="0.3"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</row>
    <row r="903" spans="2:25" ht="15.75" customHeight="1" x14ac:dyDescent="0.3"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</row>
    <row r="904" spans="2:25" ht="15.75" customHeight="1" x14ac:dyDescent="0.3"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</row>
    <row r="905" spans="2:25" ht="15.75" customHeight="1" x14ac:dyDescent="0.3"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</row>
    <row r="906" spans="2:25" ht="15.75" customHeight="1" x14ac:dyDescent="0.3"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</row>
    <row r="907" spans="2:25" ht="15.75" customHeight="1" x14ac:dyDescent="0.3"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</row>
    <row r="908" spans="2:25" ht="15.75" customHeight="1" x14ac:dyDescent="0.3"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</row>
    <row r="909" spans="2:25" ht="15.75" customHeight="1" x14ac:dyDescent="0.3"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</row>
    <row r="910" spans="2:25" ht="15.75" customHeight="1" x14ac:dyDescent="0.3"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</row>
    <row r="911" spans="2:25" ht="15.75" customHeight="1" x14ac:dyDescent="0.3"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</row>
    <row r="912" spans="2:25" ht="15.75" customHeight="1" x14ac:dyDescent="0.3"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</row>
    <row r="913" spans="2:25" ht="15.75" customHeight="1" x14ac:dyDescent="0.3"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</row>
    <row r="914" spans="2:25" ht="15.75" customHeight="1" x14ac:dyDescent="0.3"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</row>
    <row r="915" spans="2:25" ht="15.75" customHeight="1" x14ac:dyDescent="0.3"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</row>
    <row r="916" spans="2:25" ht="15.75" customHeight="1" x14ac:dyDescent="0.3"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</row>
    <row r="917" spans="2:25" ht="15.75" customHeight="1" x14ac:dyDescent="0.3"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</row>
    <row r="918" spans="2:25" ht="15.75" customHeight="1" x14ac:dyDescent="0.3"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</row>
    <row r="919" spans="2:25" ht="15.75" customHeight="1" x14ac:dyDescent="0.3"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</row>
    <row r="920" spans="2:25" ht="15.75" customHeight="1" x14ac:dyDescent="0.3"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</row>
    <row r="921" spans="2:25" ht="15.75" customHeight="1" x14ac:dyDescent="0.3"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</row>
    <row r="922" spans="2:25" ht="15.75" customHeight="1" x14ac:dyDescent="0.3"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</row>
    <row r="923" spans="2:25" ht="15.75" customHeight="1" x14ac:dyDescent="0.3"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</row>
    <row r="924" spans="2:25" ht="15.75" customHeight="1" x14ac:dyDescent="0.3"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</row>
    <row r="925" spans="2:25" ht="15.75" customHeight="1" x14ac:dyDescent="0.3"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</row>
    <row r="926" spans="2:25" ht="15.75" customHeight="1" x14ac:dyDescent="0.3"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</row>
    <row r="927" spans="2:25" ht="15.75" customHeight="1" x14ac:dyDescent="0.3"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</row>
    <row r="928" spans="2:25" ht="15.75" customHeight="1" x14ac:dyDescent="0.3"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</row>
    <row r="929" spans="2:25" ht="15.75" customHeight="1" x14ac:dyDescent="0.3"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</row>
    <row r="930" spans="2:25" ht="15.75" customHeight="1" x14ac:dyDescent="0.3"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</row>
    <row r="931" spans="2:25" ht="15.75" customHeight="1" x14ac:dyDescent="0.3"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</row>
    <row r="932" spans="2:25" ht="15.75" customHeight="1" x14ac:dyDescent="0.3"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</row>
    <row r="933" spans="2:25" ht="15.75" customHeight="1" x14ac:dyDescent="0.3"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</row>
    <row r="934" spans="2:25" ht="15.75" customHeight="1" x14ac:dyDescent="0.3"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</row>
    <row r="935" spans="2:25" ht="15.75" customHeight="1" x14ac:dyDescent="0.3"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</row>
    <row r="936" spans="2:25" ht="15.75" customHeight="1" x14ac:dyDescent="0.3"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</row>
    <row r="937" spans="2:25" ht="15.75" customHeight="1" x14ac:dyDescent="0.3"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</row>
    <row r="938" spans="2:25" ht="15.75" customHeight="1" x14ac:dyDescent="0.3"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</row>
    <row r="939" spans="2:25" ht="15.75" customHeight="1" x14ac:dyDescent="0.3"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</row>
    <row r="940" spans="2:25" ht="15.75" customHeight="1" x14ac:dyDescent="0.3"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</row>
    <row r="941" spans="2:25" ht="15.75" customHeight="1" x14ac:dyDescent="0.3"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</row>
    <row r="942" spans="2:25" ht="15.75" customHeight="1" x14ac:dyDescent="0.3"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</row>
    <row r="943" spans="2:25" ht="15.75" customHeight="1" x14ac:dyDescent="0.3"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</row>
    <row r="944" spans="2:25" ht="15.75" customHeight="1" x14ac:dyDescent="0.3"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</row>
    <row r="945" spans="2:25" ht="15.75" customHeight="1" x14ac:dyDescent="0.3"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</row>
    <row r="946" spans="2:25" ht="15.75" customHeight="1" x14ac:dyDescent="0.3"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</row>
    <row r="947" spans="2:25" ht="15.75" customHeight="1" x14ac:dyDescent="0.3"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</row>
    <row r="948" spans="2:25" ht="15.75" customHeight="1" x14ac:dyDescent="0.3"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</row>
    <row r="949" spans="2:25" ht="15.75" customHeight="1" x14ac:dyDescent="0.3"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</row>
    <row r="950" spans="2:25" ht="15.75" customHeight="1" x14ac:dyDescent="0.3"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</row>
    <row r="951" spans="2:25" ht="15.75" customHeight="1" x14ac:dyDescent="0.3"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</row>
    <row r="952" spans="2:25" ht="15.75" customHeight="1" x14ac:dyDescent="0.3"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</row>
    <row r="953" spans="2:25" ht="15.75" customHeight="1" x14ac:dyDescent="0.3"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</row>
    <row r="954" spans="2:25" ht="15.75" customHeight="1" x14ac:dyDescent="0.3"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</row>
    <row r="955" spans="2:25" ht="15.75" customHeight="1" x14ac:dyDescent="0.3"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</row>
    <row r="956" spans="2:25" ht="15.75" customHeight="1" x14ac:dyDescent="0.3"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</row>
    <row r="957" spans="2:25" ht="15.75" customHeight="1" x14ac:dyDescent="0.3"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</row>
    <row r="958" spans="2:25" ht="15.75" customHeight="1" x14ac:dyDescent="0.3"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</row>
    <row r="959" spans="2:25" ht="15.75" customHeight="1" x14ac:dyDescent="0.3"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</row>
    <row r="960" spans="2:25" ht="15.75" customHeight="1" x14ac:dyDescent="0.3"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</row>
    <row r="961" spans="2:25" ht="15.75" customHeight="1" x14ac:dyDescent="0.3"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</row>
    <row r="962" spans="2:25" ht="15.75" customHeight="1" x14ac:dyDescent="0.3"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</row>
    <row r="963" spans="2:25" ht="15.75" customHeight="1" x14ac:dyDescent="0.3"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</row>
    <row r="964" spans="2:25" ht="15.75" customHeight="1" x14ac:dyDescent="0.3"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</row>
    <row r="965" spans="2:25" ht="15.75" customHeight="1" x14ac:dyDescent="0.3"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</row>
    <row r="966" spans="2:25" ht="15.75" customHeight="1" x14ac:dyDescent="0.3"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</row>
    <row r="967" spans="2:25" ht="15.75" customHeight="1" x14ac:dyDescent="0.3"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</row>
    <row r="968" spans="2:25" ht="15.75" customHeight="1" x14ac:dyDescent="0.3"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</row>
    <row r="969" spans="2:25" ht="15.75" customHeight="1" x14ac:dyDescent="0.3"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</row>
    <row r="970" spans="2:25" ht="15.75" customHeight="1" x14ac:dyDescent="0.3"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</row>
    <row r="971" spans="2:25" ht="15.75" customHeight="1" x14ac:dyDescent="0.3"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</row>
    <row r="972" spans="2:25" ht="15.75" customHeight="1" x14ac:dyDescent="0.3"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</row>
    <row r="973" spans="2:25" ht="15.75" customHeight="1" x14ac:dyDescent="0.3"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</row>
    <row r="974" spans="2:25" ht="15.75" customHeight="1" x14ac:dyDescent="0.3"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</row>
    <row r="975" spans="2:25" ht="15.75" customHeight="1" x14ac:dyDescent="0.3"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</row>
    <row r="976" spans="2:25" ht="15.75" customHeight="1" x14ac:dyDescent="0.3"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</row>
    <row r="977" spans="2:25" ht="15.75" customHeight="1" x14ac:dyDescent="0.3"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</row>
    <row r="978" spans="2:25" ht="15.75" customHeight="1" x14ac:dyDescent="0.3"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</row>
    <row r="979" spans="2:25" ht="15.75" customHeight="1" x14ac:dyDescent="0.3"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</row>
    <row r="980" spans="2:25" ht="15.75" customHeight="1" x14ac:dyDescent="0.3"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</row>
    <row r="981" spans="2:25" ht="15.75" customHeight="1" x14ac:dyDescent="0.3"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</row>
    <row r="982" spans="2:25" ht="15.75" customHeight="1" x14ac:dyDescent="0.3"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</row>
    <row r="983" spans="2:25" ht="15.75" customHeight="1" x14ac:dyDescent="0.3"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</row>
    <row r="984" spans="2:25" ht="15.75" customHeight="1" x14ac:dyDescent="0.3"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</row>
    <row r="985" spans="2:25" ht="15.75" customHeight="1" x14ac:dyDescent="0.3"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</row>
    <row r="986" spans="2:25" ht="15.75" customHeight="1" x14ac:dyDescent="0.3"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</row>
    <row r="987" spans="2:25" ht="15.75" customHeight="1" x14ac:dyDescent="0.3"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</row>
    <row r="988" spans="2:25" ht="15.75" customHeight="1" x14ac:dyDescent="0.3"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</row>
    <row r="989" spans="2:25" ht="15.75" customHeight="1" x14ac:dyDescent="0.3"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</row>
    <row r="990" spans="2:25" ht="15.75" customHeight="1" x14ac:dyDescent="0.3"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</row>
    <row r="991" spans="2:25" ht="15.75" customHeight="1" x14ac:dyDescent="0.3"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</row>
    <row r="992" spans="2:25" ht="15.75" customHeight="1" x14ac:dyDescent="0.3"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</row>
    <row r="993" spans="2:25" ht="15.75" customHeight="1" x14ac:dyDescent="0.3"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</row>
    <row r="994" spans="2:25" ht="15.75" customHeight="1" x14ac:dyDescent="0.3"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</row>
    <row r="995" spans="2:25" ht="15.75" customHeight="1" x14ac:dyDescent="0.3"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</row>
  </sheetData>
  <mergeCells count="10">
    <mergeCell ref="E7:E8"/>
    <mergeCell ref="B23:C23"/>
    <mergeCell ref="B1:D1"/>
    <mergeCell ref="B4:D4"/>
    <mergeCell ref="B3:D3"/>
    <mergeCell ref="B10:C10"/>
    <mergeCell ref="B7:C8"/>
    <mergeCell ref="D7:D8"/>
    <mergeCell ref="A2:D2"/>
    <mergeCell ref="A7:A8"/>
  </mergeCells>
  <phoneticPr fontId="0" type="noConversion"/>
  <pageMargins left="0.7" right="0.7" top="0.75" bottom="0.75" header="0.3" footer="0.3"/>
  <pageSetup paperSize="9"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7"/>
  <sheetViews>
    <sheetView view="pageBreakPreview" zoomScaleNormal="110" zoomScaleSheetLayoutView="100" workbookViewId="0">
      <selection activeCell="F2" sqref="F2"/>
    </sheetView>
  </sheetViews>
  <sheetFormatPr defaultColWidth="17.33203125" defaultRowHeight="15" customHeight="1" x14ac:dyDescent="0.25"/>
  <cols>
    <col min="1" max="1" width="5.88671875" style="171" customWidth="1"/>
    <col min="2" max="2" width="4.109375" style="7" customWidth="1"/>
    <col min="3" max="3" width="4.44140625" style="7" customWidth="1"/>
    <col min="4" max="4" width="5.44140625" style="7" customWidth="1"/>
    <col min="5" max="5" width="4" style="7" customWidth="1"/>
    <col min="6" max="6" width="48" style="7" customWidth="1"/>
    <col min="7" max="7" width="14.5546875" style="7" customWidth="1"/>
    <col min="8" max="8" width="14.33203125" style="24" customWidth="1"/>
    <col min="9" max="26" width="8" style="7" customWidth="1"/>
    <col min="27" max="16384" width="17.33203125" style="7"/>
  </cols>
  <sheetData>
    <row r="1" spans="1:8" s="3" customFormat="1" ht="15.75" customHeight="1" x14ac:dyDescent="0.25">
      <c r="A1" s="170"/>
      <c r="B1" s="414"/>
      <c r="C1" s="415"/>
      <c r="D1" s="415"/>
      <c r="E1" s="415"/>
      <c r="F1" s="415"/>
      <c r="G1" s="415"/>
      <c r="H1" s="164"/>
    </row>
    <row r="2" spans="1:8" s="3" customFormat="1" ht="15.75" customHeight="1" x14ac:dyDescent="0.25">
      <c r="A2" s="170"/>
      <c r="B2" s="2"/>
      <c r="C2" s="2"/>
      <c r="D2" s="2"/>
      <c r="E2" s="2"/>
      <c r="F2" s="25" t="s">
        <v>706</v>
      </c>
      <c r="H2" s="164"/>
    </row>
    <row r="3" spans="1:8" ht="15" customHeight="1" x14ac:dyDescent="0.25">
      <c r="B3" s="416" t="s">
        <v>470</v>
      </c>
      <c r="C3" s="417"/>
      <c r="D3" s="417"/>
      <c r="E3" s="417"/>
      <c r="F3" s="417"/>
      <c r="G3" s="417"/>
      <c r="H3" s="165"/>
    </row>
    <row r="4" spans="1:8" ht="15" customHeight="1" x14ac:dyDescent="0.25">
      <c r="B4" s="416" t="s">
        <v>658</v>
      </c>
      <c r="C4" s="417"/>
      <c r="D4" s="417"/>
      <c r="E4" s="417"/>
      <c r="F4" s="417"/>
      <c r="G4" s="417"/>
      <c r="H4" s="165"/>
    </row>
    <row r="5" spans="1:8" ht="15" customHeight="1" x14ac:dyDescent="0.25">
      <c r="B5" s="416" t="s">
        <v>66</v>
      </c>
      <c r="C5" s="417"/>
      <c r="D5" s="417"/>
      <c r="E5" s="417"/>
      <c r="F5" s="417"/>
      <c r="G5" s="417"/>
      <c r="H5" s="165"/>
    </row>
    <row r="6" spans="1:8" s="5" customFormat="1" ht="15" customHeight="1" x14ac:dyDescent="0.25">
      <c r="A6" s="172"/>
      <c r="B6" s="4"/>
      <c r="C6" s="4"/>
      <c r="D6" s="4"/>
      <c r="E6" s="4"/>
      <c r="F6" s="4"/>
      <c r="G6" s="4"/>
      <c r="H6" s="166"/>
    </row>
    <row r="7" spans="1:8" s="9" customFormat="1" ht="15.75" customHeight="1" thickBot="1" x14ac:dyDescent="0.3">
      <c r="A7" s="173"/>
      <c r="B7" s="10"/>
      <c r="C7" s="10"/>
      <c r="D7" s="10"/>
      <c r="E7" s="10"/>
      <c r="F7" s="8"/>
      <c r="G7" s="39" t="s">
        <v>415</v>
      </c>
      <c r="H7" s="167"/>
    </row>
    <row r="8" spans="1:8" s="11" customFormat="1" ht="15.75" customHeight="1" x14ac:dyDescent="0.25">
      <c r="A8" s="407"/>
      <c r="B8" s="409" t="s">
        <v>67</v>
      </c>
      <c r="C8" s="410"/>
      <c r="D8" s="410"/>
      <c r="E8" s="410"/>
      <c r="F8" s="411"/>
      <c r="G8" s="405" t="s">
        <v>25</v>
      </c>
      <c r="H8" s="405" t="s">
        <v>683</v>
      </c>
    </row>
    <row r="9" spans="1:8" ht="12.75" customHeight="1" x14ac:dyDescent="0.25">
      <c r="A9" s="408"/>
      <c r="B9" s="412"/>
      <c r="C9" s="412"/>
      <c r="D9" s="412"/>
      <c r="E9" s="412"/>
      <c r="F9" s="413"/>
      <c r="G9" s="406"/>
      <c r="H9" s="406"/>
    </row>
    <row r="10" spans="1:8" ht="12.75" customHeight="1" x14ac:dyDescent="0.25">
      <c r="A10" s="184" t="s">
        <v>208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85">
        <v>7</v>
      </c>
      <c r="H10" s="185">
        <v>8</v>
      </c>
    </row>
    <row r="11" spans="1:8" s="5" customFormat="1" ht="15.75" customHeight="1" x14ac:dyDescent="0.25">
      <c r="A11" s="188" t="s">
        <v>208</v>
      </c>
      <c r="B11" s="257" t="s">
        <v>68</v>
      </c>
      <c r="C11" s="258"/>
      <c r="D11" s="258"/>
      <c r="E11" s="258"/>
      <c r="F11" s="258"/>
      <c r="G11" s="265">
        <f>G12+G16</f>
        <v>4225000</v>
      </c>
      <c r="H11" s="265">
        <f>H12+H16</f>
        <v>4337513</v>
      </c>
    </row>
    <row r="12" spans="1:8" s="9" customFormat="1" ht="15.75" customHeight="1" x14ac:dyDescent="0.25">
      <c r="A12" s="186" t="s">
        <v>209</v>
      </c>
      <c r="B12" s="12" t="s">
        <v>31</v>
      </c>
      <c r="C12" s="12"/>
      <c r="D12" s="12" t="s">
        <v>32</v>
      </c>
      <c r="E12" s="12"/>
      <c r="F12" s="12"/>
      <c r="G12" s="269">
        <f>G13+G14+G15</f>
        <v>4225000</v>
      </c>
      <c r="H12" s="269">
        <f>H13+H14+H15</f>
        <v>4225000</v>
      </c>
    </row>
    <row r="13" spans="1:8" s="9" customFormat="1" ht="15.75" customHeight="1" x14ac:dyDescent="0.25">
      <c r="A13" s="187" t="s">
        <v>210</v>
      </c>
      <c r="B13" s="12"/>
      <c r="C13" s="12"/>
      <c r="D13" s="13" t="s">
        <v>70</v>
      </c>
      <c r="E13" s="13" t="s">
        <v>471</v>
      </c>
      <c r="F13" s="12"/>
      <c r="G13" s="269">
        <v>725000</v>
      </c>
      <c r="H13" s="269">
        <v>725000</v>
      </c>
    </row>
    <row r="14" spans="1:8" s="11" customFormat="1" ht="15.75" customHeight="1" x14ac:dyDescent="0.25">
      <c r="A14" s="187" t="s">
        <v>211</v>
      </c>
      <c r="B14" s="13"/>
      <c r="C14" s="13"/>
      <c r="D14" s="13" t="s">
        <v>444</v>
      </c>
      <c r="E14" s="13" t="s">
        <v>472</v>
      </c>
      <c r="F14" s="13"/>
      <c r="G14" s="269">
        <v>2500000</v>
      </c>
      <c r="H14" s="269">
        <v>2500000</v>
      </c>
    </row>
    <row r="15" spans="1:8" s="11" customFormat="1" ht="15.75" customHeight="1" x14ac:dyDescent="0.25">
      <c r="A15" s="187"/>
      <c r="B15" s="13"/>
      <c r="C15" s="13"/>
      <c r="D15" s="13" t="s">
        <v>70</v>
      </c>
      <c r="E15" s="13" t="s">
        <v>659</v>
      </c>
      <c r="F15" s="13"/>
      <c r="G15" s="269">
        <v>1000000</v>
      </c>
      <c r="H15" s="269">
        <v>1000000</v>
      </c>
    </row>
    <row r="16" spans="1:8" s="11" customFormat="1" ht="15.75" customHeight="1" x14ac:dyDescent="0.25">
      <c r="A16" s="187"/>
      <c r="B16" s="12" t="s">
        <v>33</v>
      </c>
      <c r="C16" s="12"/>
      <c r="D16" s="12" t="s">
        <v>34</v>
      </c>
      <c r="E16" s="12"/>
      <c r="F16" s="12"/>
      <c r="G16" s="387">
        <f>G17</f>
        <v>0</v>
      </c>
      <c r="H16" s="387">
        <f>H17</f>
        <v>112513</v>
      </c>
    </row>
    <row r="17" spans="1:8" s="11" customFormat="1" ht="15.75" customHeight="1" x14ac:dyDescent="0.25">
      <c r="A17" s="187"/>
      <c r="B17" s="13"/>
      <c r="C17" s="13" t="s">
        <v>688</v>
      </c>
      <c r="D17" s="13"/>
      <c r="E17" s="13" t="s">
        <v>690</v>
      </c>
      <c r="F17" s="13"/>
      <c r="G17" s="269">
        <v>0</v>
      </c>
      <c r="H17" s="269">
        <v>112513</v>
      </c>
    </row>
    <row r="18" spans="1:8" s="3" customFormat="1" ht="15.75" customHeight="1" x14ac:dyDescent="0.25">
      <c r="A18" s="188" t="s">
        <v>212</v>
      </c>
      <c r="B18" s="259" t="s">
        <v>71</v>
      </c>
      <c r="C18" s="259"/>
      <c r="D18" s="259"/>
      <c r="E18" s="259"/>
      <c r="F18" s="259"/>
      <c r="G18" s="267">
        <f>SUM(G19)</f>
        <v>49510000</v>
      </c>
      <c r="H18" s="267">
        <f>SUM(H19)</f>
        <v>49510000</v>
      </c>
    </row>
    <row r="19" spans="1:8" s="3" customFormat="1" ht="15.75" customHeight="1" x14ac:dyDescent="0.25">
      <c r="A19" s="186" t="s">
        <v>213</v>
      </c>
      <c r="B19" s="12" t="s">
        <v>29</v>
      </c>
      <c r="C19" s="12"/>
      <c r="D19" s="12" t="s">
        <v>30</v>
      </c>
      <c r="E19" s="12"/>
      <c r="F19" s="12"/>
      <c r="G19" s="266">
        <f>G20+G22</f>
        <v>49510000</v>
      </c>
      <c r="H19" s="266">
        <f>H20+H22</f>
        <v>49510000</v>
      </c>
    </row>
    <row r="20" spans="1:8" s="11" customFormat="1" ht="15.75" customHeight="1" x14ac:dyDescent="0.25">
      <c r="A20" s="187" t="s">
        <v>214</v>
      </c>
      <c r="B20" s="13"/>
      <c r="C20" s="12" t="s">
        <v>72</v>
      </c>
      <c r="D20" s="12"/>
      <c r="E20" s="12" t="s">
        <v>73</v>
      </c>
      <c r="F20" s="12"/>
      <c r="G20" s="266">
        <f>SUM(G21:G21)</f>
        <v>7000000</v>
      </c>
      <c r="H20" s="266">
        <f>SUM(H21:H21)</f>
        <v>7000000</v>
      </c>
    </row>
    <row r="21" spans="1:8" s="3" customFormat="1" ht="15.75" customHeight="1" x14ac:dyDescent="0.25">
      <c r="A21" s="187" t="s">
        <v>215</v>
      </c>
      <c r="B21" s="13"/>
      <c r="C21" s="13"/>
      <c r="D21" s="13"/>
      <c r="E21" s="13"/>
      <c r="F21" s="13" t="s">
        <v>203</v>
      </c>
      <c r="G21" s="98">
        <v>7000000</v>
      </c>
      <c r="H21" s="98">
        <v>7000000</v>
      </c>
    </row>
    <row r="22" spans="1:8" s="3" customFormat="1" ht="15.75" customHeight="1" x14ac:dyDescent="0.25">
      <c r="A22" s="187" t="s">
        <v>216</v>
      </c>
      <c r="B22" s="12"/>
      <c r="C22" s="12" t="s">
        <v>74</v>
      </c>
      <c r="D22" s="12"/>
      <c r="E22" s="12" t="s">
        <v>75</v>
      </c>
      <c r="F22" s="12"/>
      <c r="G22" s="266">
        <f>G23+G25+G27</f>
        <v>42510000</v>
      </c>
      <c r="H22" s="266">
        <f>H23+H25+H27</f>
        <v>42510000</v>
      </c>
    </row>
    <row r="23" spans="1:8" s="3" customFormat="1" ht="15.75" customHeight="1" x14ac:dyDescent="0.25">
      <c r="A23" s="187" t="s">
        <v>217</v>
      </c>
      <c r="B23" s="12"/>
      <c r="C23" s="13"/>
      <c r="D23" s="13" t="s">
        <v>76</v>
      </c>
      <c r="E23" s="13" t="s">
        <v>77</v>
      </c>
      <c r="F23" s="13"/>
      <c r="G23" s="14">
        <f>SUM(G24)</f>
        <v>40000000</v>
      </c>
      <c r="H23" s="14">
        <f>SUM(H24)</f>
        <v>40000000</v>
      </c>
    </row>
    <row r="24" spans="1:8" s="3" customFormat="1" ht="15.75" customHeight="1" x14ac:dyDescent="0.25">
      <c r="A24" s="187" t="s">
        <v>218</v>
      </c>
      <c r="B24" s="12"/>
      <c r="C24" s="13"/>
      <c r="D24" s="13"/>
      <c r="E24" s="13"/>
      <c r="F24" s="13" t="s">
        <v>78</v>
      </c>
      <c r="G24" s="98">
        <v>40000000</v>
      </c>
      <c r="H24" s="98">
        <v>40000000</v>
      </c>
    </row>
    <row r="25" spans="1:8" s="3" customFormat="1" ht="15.75" customHeight="1" x14ac:dyDescent="0.25">
      <c r="A25" s="187" t="s">
        <v>219</v>
      </c>
      <c r="B25" s="12"/>
      <c r="C25" s="13"/>
      <c r="D25" s="13" t="s">
        <v>79</v>
      </c>
      <c r="E25" s="13" t="s">
        <v>80</v>
      </c>
      <c r="F25" s="13"/>
      <c r="G25" s="14">
        <f>SUM(G26)</f>
        <v>2400000</v>
      </c>
      <c r="H25" s="14">
        <f>SUM(H26)</f>
        <v>2400000</v>
      </c>
    </row>
    <row r="26" spans="1:8" s="3" customFormat="1" ht="15.75" customHeight="1" x14ac:dyDescent="0.25">
      <c r="A26" s="187" t="s">
        <v>220</v>
      </c>
      <c r="B26" s="12"/>
      <c r="C26" s="13"/>
      <c r="D26" s="13"/>
      <c r="E26" s="13"/>
      <c r="F26" s="13" t="s">
        <v>81</v>
      </c>
      <c r="G26" s="14">
        <v>2400000</v>
      </c>
      <c r="H26" s="14">
        <v>2400000</v>
      </c>
    </row>
    <row r="27" spans="1:8" s="3" customFormat="1" ht="15.75" customHeight="1" x14ac:dyDescent="0.25">
      <c r="A27" s="187" t="s">
        <v>221</v>
      </c>
      <c r="B27" s="12"/>
      <c r="C27" s="13"/>
      <c r="D27" s="13" t="s">
        <v>82</v>
      </c>
      <c r="E27" s="13" t="s">
        <v>83</v>
      </c>
      <c r="F27" s="13"/>
      <c r="G27" s="14">
        <f>SUM(G28:G28)</f>
        <v>110000</v>
      </c>
      <c r="H27" s="14">
        <f>SUM(H28:H28)</f>
        <v>110000</v>
      </c>
    </row>
    <row r="28" spans="1:8" s="3" customFormat="1" ht="15.75" customHeight="1" x14ac:dyDescent="0.25">
      <c r="A28" s="187" t="s">
        <v>223</v>
      </c>
      <c r="B28" s="13"/>
      <c r="C28" s="13"/>
      <c r="D28" s="13" t="s">
        <v>473</v>
      </c>
      <c r="E28" s="13"/>
      <c r="F28" s="13" t="s">
        <v>442</v>
      </c>
      <c r="G28" s="14">
        <v>110000</v>
      </c>
      <c r="H28" s="14">
        <v>110000</v>
      </c>
    </row>
    <row r="29" spans="1:8" s="3" customFormat="1" ht="15.75" customHeight="1" x14ac:dyDescent="0.25">
      <c r="A29" s="188" t="s">
        <v>225</v>
      </c>
      <c r="B29" s="257" t="s">
        <v>84</v>
      </c>
      <c r="C29" s="260"/>
      <c r="D29" s="260"/>
      <c r="E29" s="260"/>
      <c r="F29" s="260"/>
      <c r="G29" s="267">
        <f>SUM(G30)</f>
        <v>50000</v>
      </c>
      <c r="H29" s="267">
        <f>H30+H32</f>
        <v>3550000</v>
      </c>
    </row>
    <row r="30" spans="1:8" s="3" customFormat="1" ht="15.75" customHeight="1" x14ac:dyDescent="0.25">
      <c r="A30" s="186" t="s">
        <v>226</v>
      </c>
      <c r="B30" s="12" t="s">
        <v>31</v>
      </c>
      <c r="C30" s="12"/>
      <c r="D30" s="12" t="s">
        <v>32</v>
      </c>
      <c r="E30" s="12"/>
      <c r="F30" s="12"/>
      <c r="G30" s="266">
        <f>G31</f>
        <v>50000</v>
      </c>
      <c r="H30" s="266">
        <f>H31</f>
        <v>50000</v>
      </c>
    </row>
    <row r="31" spans="1:8" s="3" customFormat="1" ht="15.75" customHeight="1" x14ac:dyDescent="0.25">
      <c r="A31" s="187" t="s">
        <v>227</v>
      </c>
      <c r="B31" s="12"/>
      <c r="C31" s="12"/>
      <c r="D31" s="13" t="s">
        <v>70</v>
      </c>
      <c r="E31" s="13" t="s">
        <v>85</v>
      </c>
      <c r="F31" s="13"/>
      <c r="G31" s="14">
        <v>50000</v>
      </c>
      <c r="H31" s="14">
        <v>50000</v>
      </c>
    </row>
    <row r="32" spans="1:8" s="377" customFormat="1" ht="15.75" customHeight="1" x14ac:dyDescent="0.25">
      <c r="A32" s="187"/>
      <c r="B32" s="12" t="s">
        <v>40</v>
      </c>
      <c r="C32" s="12"/>
      <c r="D32" s="12" t="s">
        <v>41</v>
      </c>
      <c r="E32" s="12"/>
      <c r="F32" s="12"/>
      <c r="G32" s="266">
        <f>G33</f>
        <v>0</v>
      </c>
      <c r="H32" s="266">
        <f>H33</f>
        <v>3500000</v>
      </c>
    </row>
    <row r="33" spans="1:8" s="377" customFormat="1" ht="15.75" customHeight="1" x14ac:dyDescent="0.25">
      <c r="A33" s="187"/>
      <c r="B33" s="12"/>
      <c r="C33" s="12" t="s">
        <v>686</v>
      </c>
      <c r="D33" s="13" t="s">
        <v>687</v>
      </c>
      <c r="E33" s="13"/>
      <c r="F33" s="13"/>
      <c r="G33" s="14">
        <v>0</v>
      </c>
      <c r="H33" s="14">
        <v>3500000</v>
      </c>
    </row>
    <row r="34" spans="1:8" s="11" customFormat="1" ht="15.75" customHeight="1" x14ac:dyDescent="0.25">
      <c r="A34" s="188" t="s">
        <v>228</v>
      </c>
      <c r="B34" s="259" t="s">
        <v>86</v>
      </c>
      <c r="C34" s="259"/>
      <c r="D34" s="259"/>
      <c r="E34" s="259"/>
      <c r="F34" s="259"/>
      <c r="G34" s="267">
        <f>G35+G44</f>
        <v>43459289</v>
      </c>
      <c r="H34" s="267">
        <f>H35+H44</f>
        <v>49024700</v>
      </c>
    </row>
    <row r="35" spans="1:8" s="3" customFormat="1" ht="15.75" customHeight="1" x14ac:dyDescent="0.25">
      <c r="A35" s="186" t="s">
        <v>229</v>
      </c>
      <c r="B35" s="12" t="s">
        <v>27</v>
      </c>
      <c r="C35" s="12"/>
      <c r="D35" s="12" t="s">
        <v>28</v>
      </c>
      <c r="E35" s="12"/>
      <c r="F35" s="13"/>
      <c r="G35" s="14">
        <f>G36</f>
        <v>43459289</v>
      </c>
      <c r="H35" s="14">
        <f>H36+H43</f>
        <v>49024700</v>
      </c>
    </row>
    <row r="36" spans="1:8" s="11" customFormat="1" ht="15.75" customHeight="1" x14ac:dyDescent="0.25">
      <c r="A36" s="187" t="s">
        <v>230</v>
      </c>
      <c r="B36" s="13"/>
      <c r="C36" s="13" t="s">
        <v>87</v>
      </c>
      <c r="D36" s="13"/>
      <c r="E36" s="13" t="s">
        <v>88</v>
      </c>
      <c r="F36" s="13"/>
      <c r="G36" s="14">
        <f>SUM(G37:G42)</f>
        <v>43459289</v>
      </c>
      <c r="H36" s="14">
        <f>SUM(H37:H42)</f>
        <v>46402389</v>
      </c>
    </row>
    <row r="37" spans="1:8" s="3" customFormat="1" ht="15.75" customHeight="1" x14ac:dyDescent="0.25">
      <c r="A37" s="187" t="s">
        <v>231</v>
      </c>
      <c r="B37" s="12"/>
      <c r="C37" s="12"/>
      <c r="D37" s="13" t="s">
        <v>89</v>
      </c>
      <c r="E37" s="13" t="s">
        <v>90</v>
      </c>
      <c r="F37" s="13"/>
      <c r="G37" s="14">
        <v>6084091</v>
      </c>
      <c r="H37" s="14">
        <v>7084091</v>
      </c>
    </row>
    <row r="38" spans="1:8" s="3" customFormat="1" ht="15.75" customHeight="1" x14ac:dyDescent="0.25">
      <c r="A38" s="187" t="s">
        <v>232</v>
      </c>
      <c r="B38" s="13"/>
      <c r="C38" s="13"/>
      <c r="D38" s="13" t="s">
        <v>91</v>
      </c>
      <c r="E38" s="13" t="s">
        <v>92</v>
      </c>
      <c r="F38" s="13"/>
      <c r="G38" s="14">
        <v>26310849</v>
      </c>
      <c r="H38" s="14">
        <v>27769949</v>
      </c>
    </row>
    <row r="39" spans="1:8" s="3" customFormat="1" ht="15.75" customHeight="1" x14ac:dyDescent="0.25">
      <c r="A39" s="187" t="s">
        <v>233</v>
      </c>
      <c r="B39" s="13"/>
      <c r="C39" s="13"/>
      <c r="D39" s="13" t="s">
        <v>93</v>
      </c>
      <c r="E39" s="13" t="s">
        <v>94</v>
      </c>
      <c r="F39" s="13"/>
      <c r="G39" s="14">
        <v>9264349</v>
      </c>
      <c r="H39" s="14">
        <v>9748349</v>
      </c>
    </row>
    <row r="40" spans="1:8" s="3" customFormat="1" ht="15.75" customHeight="1" x14ac:dyDescent="0.25">
      <c r="A40" s="187" t="s">
        <v>234</v>
      </c>
      <c r="B40" s="13"/>
      <c r="C40" s="13"/>
      <c r="D40" s="13" t="s">
        <v>95</v>
      </c>
      <c r="E40" s="13" t="s">
        <v>96</v>
      </c>
      <c r="F40" s="13"/>
      <c r="G40" s="98">
        <v>1800000</v>
      </c>
      <c r="H40" s="98">
        <v>1800000</v>
      </c>
    </row>
    <row r="41" spans="1:8" s="11" customFormat="1" ht="15.75" customHeight="1" x14ac:dyDescent="0.25">
      <c r="A41" s="187" t="s">
        <v>235</v>
      </c>
      <c r="B41" s="13"/>
      <c r="C41" s="13"/>
      <c r="D41" s="13" t="s">
        <v>97</v>
      </c>
      <c r="E41" s="13" t="s">
        <v>98</v>
      </c>
      <c r="F41" s="13"/>
      <c r="G41" s="14">
        <v>0</v>
      </c>
      <c r="H41" s="14">
        <v>0</v>
      </c>
    </row>
    <row r="42" spans="1:8" s="3" customFormat="1" ht="15.75" customHeight="1" x14ac:dyDescent="0.25">
      <c r="A42" s="187" t="s">
        <v>236</v>
      </c>
      <c r="B42" s="13"/>
      <c r="C42" s="13"/>
      <c r="D42" s="13" t="s">
        <v>99</v>
      </c>
      <c r="E42" s="13" t="s">
        <v>100</v>
      </c>
      <c r="F42" s="13"/>
      <c r="G42" s="98">
        <v>0</v>
      </c>
      <c r="H42" s="98">
        <v>0</v>
      </c>
    </row>
    <row r="43" spans="1:8" s="388" customFormat="1" ht="15.75" customHeight="1" x14ac:dyDescent="0.25">
      <c r="A43" s="187"/>
      <c r="B43" s="13"/>
      <c r="C43" s="13" t="s">
        <v>121</v>
      </c>
      <c r="D43" s="13"/>
      <c r="E43" s="13" t="s">
        <v>704</v>
      </c>
      <c r="F43" s="13"/>
      <c r="G43" s="98">
        <v>0</v>
      </c>
      <c r="H43" s="98">
        <v>2622311</v>
      </c>
    </row>
    <row r="44" spans="1:8" s="3" customFormat="1" ht="15.75" customHeight="1" x14ac:dyDescent="0.25">
      <c r="A44" s="186" t="s">
        <v>237</v>
      </c>
      <c r="B44" s="12" t="s">
        <v>36</v>
      </c>
      <c r="C44" s="12"/>
      <c r="D44" s="12" t="s">
        <v>37</v>
      </c>
      <c r="E44" s="12"/>
      <c r="F44" s="12"/>
      <c r="G44" s="266">
        <f>G45</f>
        <v>0</v>
      </c>
      <c r="H44" s="266">
        <f>H45</f>
        <v>0</v>
      </c>
    </row>
    <row r="45" spans="1:8" s="3" customFormat="1" ht="15.75" customHeight="1" x14ac:dyDescent="0.25">
      <c r="A45" s="187" t="s">
        <v>238</v>
      </c>
      <c r="B45" s="13"/>
      <c r="C45" s="13" t="s">
        <v>101</v>
      </c>
      <c r="D45" s="13"/>
      <c r="E45" s="13" t="s">
        <v>102</v>
      </c>
      <c r="F45" s="13"/>
      <c r="G45" s="14">
        <v>0</v>
      </c>
      <c r="H45" s="14">
        <v>0</v>
      </c>
    </row>
    <row r="46" spans="1:8" s="3" customFormat="1" ht="15.75" customHeight="1" x14ac:dyDescent="0.25">
      <c r="A46" s="188" t="s">
        <v>239</v>
      </c>
      <c r="B46" s="259" t="s">
        <v>103</v>
      </c>
      <c r="C46" s="259"/>
      <c r="D46" s="259"/>
      <c r="E46" s="259"/>
      <c r="F46" s="259"/>
      <c r="G46" s="267">
        <f>SUM(G47)</f>
        <v>78000000</v>
      </c>
      <c r="H46" s="267">
        <f>SUM(H47)</f>
        <v>78253050</v>
      </c>
    </row>
    <row r="47" spans="1:8" s="3" customFormat="1" ht="15.75" customHeight="1" x14ac:dyDescent="0.25">
      <c r="A47" s="186" t="s">
        <v>240</v>
      </c>
      <c r="B47" s="12" t="s">
        <v>43</v>
      </c>
      <c r="C47" s="12"/>
      <c r="D47" s="12" t="s">
        <v>42</v>
      </c>
      <c r="E47" s="12"/>
      <c r="F47" s="12"/>
      <c r="G47" s="14">
        <f>SUM(G48)</f>
        <v>78000000</v>
      </c>
      <c r="H47" s="14">
        <f>SUM(H48)</f>
        <v>78253050</v>
      </c>
    </row>
    <row r="48" spans="1:8" s="11" customFormat="1" ht="15.75" customHeight="1" x14ac:dyDescent="0.25">
      <c r="A48" s="187" t="s">
        <v>241</v>
      </c>
      <c r="B48" s="13"/>
      <c r="C48" s="13" t="s">
        <v>104</v>
      </c>
      <c r="D48" s="13"/>
      <c r="E48" s="13" t="s">
        <v>105</v>
      </c>
      <c r="F48" s="13"/>
      <c r="G48" s="14">
        <f>G49</f>
        <v>78000000</v>
      </c>
      <c r="H48" s="14">
        <f>H49+H50</f>
        <v>78253050</v>
      </c>
    </row>
    <row r="49" spans="1:8" s="11" customFormat="1" ht="15.75" customHeight="1" x14ac:dyDescent="0.25">
      <c r="A49" s="187" t="s">
        <v>242</v>
      </c>
      <c r="B49" s="13"/>
      <c r="C49" s="13"/>
      <c r="D49" s="13" t="s">
        <v>106</v>
      </c>
      <c r="E49" s="13"/>
      <c r="F49" s="13" t="s">
        <v>107</v>
      </c>
      <c r="G49" s="14">
        <v>78000000</v>
      </c>
      <c r="H49" s="14">
        <v>77988009</v>
      </c>
    </row>
    <row r="50" spans="1:8" s="3" customFormat="1" ht="15.75" customHeight="1" x14ac:dyDescent="0.25">
      <c r="A50" s="187" t="s">
        <v>243</v>
      </c>
      <c r="B50" s="13"/>
      <c r="C50" s="13"/>
      <c r="D50" s="13" t="s">
        <v>108</v>
      </c>
      <c r="E50" s="13"/>
      <c r="F50" s="13" t="s">
        <v>109</v>
      </c>
      <c r="G50" s="14">
        <v>0</v>
      </c>
      <c r="H50" s="14">
        <v>265041</v>
      </c>
    </row>
    <row r="51" spans="1:8" s="3" customFormat="1" ht="15.75" customHeight="1" x14ac:dyDescent="0.3">
      <c r="A51" s="188" t="s">
        <v>244</v>
      </c>
      <c r="B51" s="257" t="s">
        <v>110</v>
      </c>
      <c r="C51" s="260"/>
      <c r="D51" s="260"/>
      <c r="E51" s="256"/>
      <c r="F51" s="261"/>
      <c r="G51" s="267">
        <f>G52</f>
        <v>2415938</v>
      </c>
      <c r="H51" s="267">
        <f>H52</f>
        <v>2415938</v>
      </c>
    </row>
    <row r="52" spans="1:8" s="3" customFormat="1" ht="15.75" customHeight="1" x14ac:dyDescent="0.25">
      <c r="A52" s="186" t="s">
        <v>245</v>
      </c>
      <c r="B52" s="12" t="s">
        <v>27</v>
      </c>
      <c r="C52" s="12"/>
      <c r="D52" s="12" t="s">
        <v>28</v>
      </c>
      <c r="E52" s="12"/>
      <c r="F52" s="13"/>
      <c r="G52" s="14">
        <f>G53</f>
        <v>2415938</v>
      </c>
      <c r="H52" s="14">
        <f>H53</f>
        <v>2415938</v>
      </c>
    </row>
    <row r="53" spans="1:8" s="3" customFormat="1" ht="15.75" customHeight="1" x14ac:dyDescent="0.25">
      <c r="A53" s="187" t="s">
        <v>246</v>
      </c>
      <c r="B53" s="13"/>
      <c r="C53" s="13" t="s">
        <v>69</v>
      </c>
      <c r="D53" s="13"/>
      <c r="E53" s="13" t="s">
        <v>111</v>
      </c>
      <c r="F53" s="13"/>
      <c r="G53" s="14">
        <v>2415938</v>
      </c>
      <c r="H53" s="14">
        <v>2415938</v>
      </c>
    </row>
    <row r="54" spans="1:8" s="3" customFormat="1" ht="15.75" customHeight="1" x14ac:dyDescent="0.25">
      <c r="A54" s="188" t="s">
        <v>247</v>
      </c>
      <c r="B54" s="257" t="s">
        <v>112</v>
      </c>
      <c r="C54" s="260"/>
      <c r="D54" s="260"/>
      <c r="E54" s="260"/>
      <c r="F54" s="260"/>
      <c r="G54" s="267">
        <f>G55+G58</f>
        <v>50000</v>
      </c>
      <c r="H54" s="267">
        <f>H55+H58</f>
        <v>50000</v>
      </c>
    </row>
    <row r="55" spans="1:8" s="3" customFormat="1" ht="15.75" customHeight="1" x14ac:dyDescent="0.25">
      <c r="A55" s="186" t="s">
        <v>248</v>
      </c>
      <c r="B55" s="12" t="s">
        <v>31</v>
      </c>
      <c r="C55" s="12"/>
      <c r="D55" s="12" t="s">
        <v>32</v>
      </c>
      <c r="E55" s="12"/>
      <c r="F55" s="12"/>
      <c r="G55" s="14">
        <f>G56</f>
        <v>50000</v>
      </c>
      <c r="H55" s="14">
        <f>H56</f>
        <v>50000</v>
      </c>
    </row>
    <row r="56" spans="1:8" s="11" customFormat="1" ht="15.75" customHeight="1" x14ac:dyDescent="0.25">
      <c r="A56" s="187" t="s">
        <v>249</v>
      </c>
      <c r="B56" s="12"/>
      <c r="C56" s="12"/>
      <c r="D56" s="13" t="s">
        <v>70</v>
      </c>
      <c r="E56" s="13" t="s">
        <v>443</v>
      </c>
      <c r="F56" s="13"/>
      <c r="G56" s="14">
        <v>50000</v>
      </c>
      <c r="H56" s="14">
        <v>50000</v>
      </c>
    </row>
    <row r="57" spans="1:8" s="182" customFormat="1" ht="12.75" customHeight="1" x14ac:dyDescent="0.25">
      <c r="A57" s="187" t="s">
        <v>250</v>
      </c>
      <c r="B57" s="13"/>
      <c r="C57" s="13"/>
      <c r="D57" s="13" t="s">
        <v>474</v>
      </c>
      <c r="E57" s="13" t="s">
        <v>475</v>
      </c>
      <c r="F57" s="13"/>
      <c r="G57" s="14">
        <v>0</v>
      </c>
      <c r="H57" s="14">
        <v>0</v>
      </c>
    </row>
    <row r="58" spans="1:8" s="182" customFormat="1" ht="12.75" customHeight="1" x14ac:dyDescent="0.25">
      <c r="A58" s="186" t="s">
        <v>251</v>
      </c>
      <c r="B58" s="12" t="s">
        <v>38</v>
      </c>
      <c r="C58" s="13"/>
      <c r="D58" s="12" t="s">
        <v>39</v>
      </c>
      <c r="E58" s="13"/>
      <c r="F58" s="13"/>
      <c r="G58" s="14">
        <f>G59</f>
        <v>0</v>
      </c>
      <c r="H58" s="14">
        <f>H59</f>
        <v>0</v>
      </c>
    </row>
    <row r="59" spans="1:8" s="182" customFormat="1" ht="12.75" customHeight="1" x14ac:dyDescent="0.25">
      <c r="A59" s="187" t="s">
        <v>252</v>
      </c>
      <c r="B59" s="13"/>
      <c r="C59" s="13"/>
      <c r="D59" s="13" t="s">
        <v>476</v>
      </c>
      <c r="E59" s="13" t="s">
        <v>482</v>
      </c>
      <c r="F59" s="13"/>
      <c r="G59" s="14">
        <v>0</v>
      </c>
      <c r="H59" s="14">
        <v>0</v>
      </c>
    </row>
    <row r="60" spans="1:8" s="182" customFormat="1" ht="12.75" customHeight="1" x14ac:dyDescent="0.25">
      <c r="A60" s="188" t="s">
        <v>253</v>
      </c>
      <c r="B60" s="257" t="s">
        <v>477</v>
      </c>
      <c r="C60" s="260"/>
      <c r="D60" s="260"/>
      <c r="E60" s="260"/>
      <c r="F60" s="260"/>
      <c r="G60" s="267">
        <f>G61</f>
        <v>4359600</v>
      </c>
      <c r="H60" s="267">
        <f>H61</f>
        <v>4359600</v>
      </c>
    </row>
    <row r="61" spans="1:8" s="182" customFormat="1" ht="12.75" customHeight="1" x14ac:dyDescent="0.25">
      <c r="A61" s="262" t="s">
        <v>254</v>
      </c>
      <c r="B61" s="12" t="s">
        <v>27</v>
      </c>
      <c r="C61" s="12"/>
      <c r="D61" s="12" t="s">
        <v>28</v>
      </c>
      <c r="E61" s="12"/>
      <c r="F61" s="13"/>
      <c r="G61" s="266">
        <f>SUM(G62)</f>
        <v>4359600</v>
      </c>
      <c r="H61" s="266">
        <f>SUM(H62)</f>
        <v>4359600</v>
      </c>
    </row>
    <row r="62" spans="1:8" s="182" customFormat="1" ht="12.75" customHeight="1" x14ac:dyDescent="0.25">
      <c r="A62" s="187" t="s">
        <v>255</v>
      </c>
      <c r="B62" s="13"/>
      <c r="C62" s="13" t="s">
        <v>69</v>
      </c>
      <c r="D62" s="13"/>
      <c r="E62" s="13" t="s">
        <v>478</v>
      </c>
      <c r="F62" s="13"/>
      <c r="G62" s="14">
        <f>G63</f>
        <v>4359600</v>
      </c>
      <c r="H62" s="14">
        <f>H63</f>
        <v>4359600</v>
      </c>
    </row>
    <row r="63" spans="1:8" s="182" customFormat="1" ht="12.75" customHeight="1" x14ac:dyDescent="0.25">
      <c r="A63" s="187" t="s">
        <v>256</v>
      </c>
      <c r="B63" s="13"/>
      <c r="C63" s="13"/>
      <c r="D63" s="13"/>
      <c r="E63" s="13"/>
      <c r="F63" s="13" t="s">
        <v>479</v>
      </c>
      <c r="G63" s="14">
        <v>4359600</v>
      </c>
      <c r="H63" s="14">
        <v>4359600</v>
      </c>
    </row>
    <row r="64" spans="1:8" s="182" customFormat="1" ht="12.75" customHeight="1" x14ac:dyDescent="0.25">
      <c r="A64" s="188" t="s">
        <v>257</v>
      </c>
      <c r="B64" s="257" t="s">
        <v>131</v>
      </c>
      <c r="C64" s="260"/>
      <c r="D64" s="260"/>
      <c r="E64" s="260"/>
      <c r="F64" s="260"/>
      <c r="G64" s="267">
        <f>G65</f>
        <v>500000</v>
      </c>
      <c r="H64" s="267">
        <f>H65</f>
        <v>500000</v>
      </c>
    </row>
    <row r="65" spans="1:8" s="182" customFormat="1" ht="12.75" customHeight="1" x14ac:dyDescent="0.25">
      <c r="A65" s="186" t="s">
        <v>258</v>
      </c>
      <c r="B65" s="12" t="s">
        <v>31</v>
      </c>
      <c r="C65" s="12"/>
      <c r="D65" s="12" t="s">
        <v>32</v>
      </c>
      <c r="E65" s="12"/>
      <c r="F65" s="12"/>
      <c r="G65" s="266">
        <f>SUM(G66:G66)</f>
        <v>500000</v>
      </c>
      <c r="H65" s="266">
        <f>SUM(H66:H66)</f>
        <v>500000</v>
      </c>
    </row>
    <row r="66" spans="1:8" s="182" customFormat="1" ht="12.75" customHeight="1" x14ac:dyDescent="0.25">
      <c r="A66" s="187" t="s">
        <v>259</v>
      </c>
      <c r="B66" s="13"/>
      <c r="C66" s="13"/>
      <c r="D66" s="13" t="s">
        <v>70</v>
      </c>
      <c r="E66" s="13" t="s">
        <v>443</v>
      </c>
      <c r="F66" s="13"/>
      <c r="G66" s="14">
        <v>500000</v>
      </c>
      <c r="H66" s="14">
        <v>500000</v>
      </c>
    </row>
    <row r="67" spans="1:8" s="182" customFormat="1" ht="12.75" customHeight="1" x14ac:dyDescent="0.3">
      <c r="A67" s="188" t="s">
        <v>260</v>
      </c>
      <c r="B67" s="257" t="s">
        <v>643</v>
      </c>
      <c r="C67" s="260"/>
      <c r="D67" s="260"/>
      <c r="E67" s="260"/>
      <c r="F67" s="261"/>
      <c r="G67" s="267">
        <f>G68</f>
        <v>1475000</v>
      </c>
      <c r="H67" s="267">
        <f>H68</f>
        <v>1475000</v>
      </c>
    </row>
    <row r="68" spans="1:8" s="182" customFormat="1" ht="12.75" customHeight="1" x14ac:dyDescent="0.25">
      <c r="A68" s="186" t="s">
        <v>261</v>
      </c>
      <c r="B68" s="12" t="s">
        <v>31</v>
      </c>
      <c r="C68" s="12"/>
      <c r="D68" s="12" t="s">
        <v>32</v>
      </c>
      <c r="E68" s="12"/>
      <c r="F68" s="12"/>
      <c r="G68" s="14">
        <f>SUM(G69:G70)</f>
        <v>1475000</v>
      </c>
      <c r="H68" s="14">
        <f>SUM(H69:H70)</f>
        <v>1475000</v>
      </c>
    </row>
    <row r="69" spans="1:8" s="182" customFormat="1" ht="12.75" customHeight="1" x14ac:dyDescent="0.25">
      <c r="A69" s="187" t="s">
        <v>262</v>
      </c>
      <c r="B69" s="13"/>
      <c r="C69" s="13"/>
      <c r="D69" s="13" t="s">
        <v>70</v>
      </c>
      <c r="E69" s="13" t="s">
        <v>443</v>
      </c>
      <c r="F69" s="13"/>
      <c r="G69" s="14">
        <v>550000</v>
      </c>
      <c r="H69" s="14">
        <v>550000</v>
      </c>
    </row>
    <row r="70" spans="1:8" s="182" customFormat="1" ht="12.75" customHeight="1" x14ac:dyDescent="0.25">
      <c r="A70" s="187" t="s">
        <v>263</v>
      </c>
      <c r="B70" s="13"/>
      <c r="C70" s="13"/>
      <c r="D70" s="13" t="s">
        <v>480</v>
      </c>
      <c r="E70" s="13" t="s">
        <v>481</v>
      </c>
      <c r="F70" s="13"/>
      <c r="G70" s="14">
        <v>925000</v>
      </c>
      <c r="H70" s="14">
        <v>925000</v>
      </c>
    </row>
    <row r="71" spans="1:8" s="182" customFormat="1" ht="12.75" customHeight="1" x14ac:dyDescent="0.25">
      <c r="A71" s="188" t="s">
        <v>421</v>
      </c>
      <c r="B71" s="259"/>
      <c r="C71" s="259"/>
      <c r="D71" s="259" t="s">
        <v>113</v>
      </c>
      <c r="E71" s="259"/>
      <c r="F71" s="259"/>
      <c r="G71" s="267">
        <f>G11+G18+G29+G34+G46+G54+G60+G64+G67+G51</f>
        <v>184044827</v>
      </c>
      <c r="H71" s="267">
        <f>H11+H18+H29+H34+H46+H54+H60+H64+H67+H51</f>
        <v>193475801</v>
      </c>
    </row>
    <row r="72" spans="1:8" s="182" customFormat="1" ht="12.75" customHeight="1" x14ac:dyDescent="0.25">
      <c r="A72" s="188" t="s">
        <v>422</v>
      </c>
      <c r="B72" s="263" t="s">
        <v>27</v>
      </c>
      <c r="C72" s="263"/>
      <c r="D72" s="263" t="s">
        <v>28</v>
      </c>
      <c r="E72" s="263"/>
      <c r="F72" s="264"/>
      <c r="G72" s="270">
        <f>G35+G52+G61</f>
        <v>50234827</v>
      </c>
      <c r="H72" s="270">
        <f>H35+H52+H61</f>
        <v>55800238</v>
      </c>
    </row>
    <row r="73" spans="1:8" s="182" customFormat="1" ht="12.75" customHeight="1" x14ac:dyDescent="0.25">
      <c r="A73" s="188" t="s">
        <v>423</v>
      </c>
      <c r="B73" s="263" t="s">
        <v>36</v>
      </c>
      <c r="C73" s="263"/>
      <c r="D73" s="263" t="s">
        <v>37</v>
      </c>
      <c r="E73" s="263"/>
      <c r="F73" s="263"/>
      <c r="G73" s="270">
        <f>G44</f>
        <v>0</v>
      </c>
      <c r="H73" s="270">
        <f>H44</f>
        <v>0</v>
      </c>
    </row>
    <row r="74" spans="1:8" s="182" customFormat="1" ht="12.75" customHeight="1" x14ac:dyDescent="0.25">
      <c r="A74" s="188" t="s">
        <v>424</v>
      </c>
      <c r="B74" s="263" t="s">
        <v>29</v>
      </c>
      <c r="C74" s="263"/>
      <c r="D74" s="263" t="s">
        <v>30</v>
      </c>
      <c r="E74" s="263"/>
      <c r="F74" s="263"/>
      <c r="G74" s="270">
        <f>G19</f>
        <v>49510000</v>
      </c>
      <c r="H74" s="270">
        <f>H19</f>
        <v>49510000</v>
      </c>
    </row>
    <row r="75" spans="1:8" s="182" customFormat="1" ht="12.75" customHeight="1" x14ac:dyDescent="0.25">
      <c r="A75" s="188" t="s">
        <v>425</v>
      </c>
      <c r="B75" s="263" t="s">
        <v>31</v>
      </c>
      <c r="C75" s="263"/>
      <c r="D75" s="263" t="s">
        <v>32</v>
      </c>
      <c r="E75" s="263"/>
      <c r="F75" s="263"/>
      <c r="G75" s="270">
        <f>G12+G30+G55+G65+G68</f>
        <v>6300000</v>
      </c>
      <c r="H75" s="270">
        <f>H12+H30+H55+H65+H68</f>
        <v>6300000</v>
      </c>
    </row>
    <row r="76" spans="1:8" s="182" customFormat="1" ht="12.75" customHeight="1" x14ac:dyDescent="0.25">
      <c r="A76" s="188" t="s">
        <v>426</v>
      </c>
      <c r="B76" s="263" t="s">
        <v>38</v>
      </c>
      <c r="C76" s="263"/>
      <c r="D76" s="263" t="s">
        <v>39</v>
      </c>
      <c r="E76" s="263"/>
      <c r="F76" s="263"/>
      <c r="G76" s="270">
        <f>G58</f>
        <v>0</v>
      </c>
      <c r="H76" s="270">
        <f>H58</f>
        <v>0</v>
      </c>
    </row>
    <row r="77" spans="1:8" s="182" customFormat="1" ht="12.75" customHeight="1" x14ac:dyDescent="0.25">
      <c r="A77" s="188" t="s">
        <v>427</v>
      </c>
      <c r="B77" s="263" t="s">
        <v>33</v>
      </c>
      <c r="C77" s="263"/>
      <c r="D77" s="263" t="s">
        <v>34</v>
      </c>
      <c r="E77" s="263"/>
      <c r="F77" s="263"/>
      <c r="G77" s="270">
        <v>0</v>
      </c>
      <c r="H77" s="270">
        <f>H16</f>
        <v>112513</v>
      </c>
    </row>
    <row r="78" spans="1:8" s="182" customFormat="1" ht="12.75" customHeight="1" x14ac:dyDescent="0.25">
      <c r="A78" s="188" t="s">
        <v>428</v>
      </c>
      <c r="B78" s="263" t="s">
        <v>40</v>
      </c>
      <c r="C78" s="263"/>
      <c r="D78" s="263" t="s">
        <v>41</v>
      </c>
      <c r="E78" s="263"/>
      <c r="F78" s="263"/>
      <c r="G78" s="270">
        <v>0</v>
      </c>
      <c r="H78" s="270">
        <f>H32</f>
        <v>3500000</v>
      </c>
    </row>
    <row r="79" spans="1:8" s="182" customFormat="1" ht="12.75" customHeight="1" x14ac:dyDescent="0.25">
      <c r="A79" s="188" t="s">
        <v>429</v>
      </c>
      <c r="B79" s="263" t="s">
        <v>43</v>
      </c>
      <c r="C79" s="263"/>
      <c r="D79" s="263" t="s">
        <v>42</v>
      </c>
      <c r="E79" s="263"/>
      <c r="F79" s="263"/>
      <c r="G79" s="270">
        <f>G46</f>
        <v>78000000</v>
      </c>
      <c r="H79" s="270">
        <f>H46</f>
        <v>78253050</v>
      </c>
    </row>
    <row r="80" spans="1:8" s="182" customFormat="1" ht="12.75" customHeight="1" x14ac:dyDescent="0.25">
      <c r="A80" s="188" t="s">
        <v>264</v>
      </c>
      <c r="B80" s="264"/>
      <c r="C80" s="264"/>
      <c r="D80" s="263" t="s">
        <v>113</v>
      </c>
      <c r="E80" s="264"/>
      <c r="F80" s="264"/>
      <c r="G80" s="271">
        <f>SUM(G72:G79)</f>
        <v>184044827</v>
      </c>
      <c r="H80" s="271">
        <f>SUM(H72:H79)</f>
        <v>193475801</v>
      </c>
    </row>
    <row r="81" spans="1:7" s="182" customFormat="1" ht="12.75" customHeight="1" x14ac:dyDescent="0.25">
      <c r="A81" s="159"/>
      <c r="B81" s="146"/>
      <c r="C81" s="146"/>
      <c r="D81" s="146"/>
      <c r="E81" s="146"/>
      <c r="F81" s="146"/>
      <c r="G81" s="137"/>
    </row>
    <row r="82" spans="1:7" s="182" customFormat="1" ht="12.75" customHeight="1" x14ac:dyDescent="0.25">
      <c r="A82" s="159"/>
      <c r="B82" s="146"/>
      <c r="C82" s="146"/>
      <c r="D82" s="146"/>
      <c r="E82" s="146"/>
      <c r="F82" s="146"/>
      <c r="G82" s="137"/>
    </row>
    <row r="83" spans="1:7" s="182" customFormat="1" ht="13.5" customHeight="1" x14ac:dyDescent="0.25">
      <c r="A83" s="159"/>
      <c r="B83" s="180"/>
      <c r="C83" s="180"/>
      <c r="D83" s="146"/>
      <c r="E83" s="180"/>
      <c r="F83" s="180"/>
      <c r="G83" s="137"/>
    </row>
    <row r="84" spans="1:7" s="182" customFormat="1" ht="12.75" customHeight="1" x14ac:dyDescent="0.25">
      <c r="A84" s="183"/>
      <c r="B84" s="181"/>
      <c r="C84" s="181"/>
      <c r="D84" s="181"/>
      <c r="E84" s="181"/>
      <c r="F84" s="181"/>
      <c r="G84" s="181"/>
    </row>
    <row r="85" spans="1:7" s="182" customFormat="1" ht="12.75" customHeight="1" x14ac:dyDescent="0.25">
      <c r="A85" s="183"/>
      <c r="B85" s="181"/>
      <c r="C85" s="181"/>
      <c r="D85" s="181"/>
      <c r="E85" s="181"/>
      <c r="F85" s="181"/>
      <c r="G85" s="181"/>
    </row>
    <row r="86" spans="1:7" s="182" customFormat="1" ht="12.75" customHeight="1" x14ac:dyDescent="0.25">
      <c r="A86" s="183"/>
      <c r="B86" s="181"/>
      <c r="C86" s="181"/>
      <c r="D86" s="181"/>
      <c r="E86" s="181"/>
      <c r="F86" s="181"/>
      <c r="G86" s="181"/>
    </row>
    <row r="87" spans="1:7" ht="12.75" customHeight="1" x14ac:dyDescent="0.25">
      <c r="B87" s="6"/>
      <c r="C87" s="6"/>
      <c r="D87" s="6"/>
      <c r="E87" s="6"/>
      <c r="F87" s="6"/>
      <c r="G87" s="6"/>
    </row>
    <row r="88" spans="1:7" ht="12.75" customHeight="1" x14ac:dyDescent="0.25">
      <c r="B88" s="6"/>
      <c r="C88" s="6"/>
      <c r="D88" s="6"/>
      <c r="E88" s="6"/>
      <c r="F88" s="6"/>
      <c r="G88" s="6"/>
    </row>
    <row r="89" spans="1:7" ht="12.75" customHeight="1" x14ac:dyDescent="0.25">
      <c r="B89" s="6"/>
      <c r="C89" s="6"/>
      <c r="D89" s="6"/>
      <c r="E89" s="6"/>
      <c r="F89" s="6"/>
      <c r="G89" s="6"/>
    </row>
    <row r="90" spans="1:7" ht="12.75" customHeight="1" x14ac:dyDescent="0.25">
      <c r="B90" s="6"/>
      <c r="C90" s="6"/>
      <c r="D90" s="6"/>
      <c r="E90" s="6"/>
      <c r="F90" s="6"/>
      <c r="G90" s="6"/>
    </row>
    <row r="91" spans="1:7" ht="12.75" customHeight="1" x14ac:dyDescent="0.25">
      <c r="B91" s="6"/>
      <c r="C91" s="6"/>
      <c r="D91" s="6"/>
      <c r="E91" s="6"/>
      <c r="F91" s="6"/>
      <c r="G91" s="6"/>
    </row>
    <row r="92" spans="1:7" ht="12.75" customHeight="1" x14ac:dyDescent="0.25">
      <c r="B92" s="6"/>
      <c r="C92" s="6"/>
      <c r="D92" s="6"/>
      <c r="E92" s="6"/>
      <c r="F92" s="6"/>
      <c r="G92" s="6"/>
    </row>
    <row r="93" spans="1:7" ht="12.75" customHeight="1" x14ac:dyDescent="0.25">
      <c r="B93" s="6"/>
      <c r="C93" s="6"/>
      <c r="D93" s="6"/>
      <c r="E93" s="6"/>
      <c r="F93" s="6"/>
      <c r="G93" s="6"/>
    </row>
    <row r="94" spans="1:7" ht="12.75" customHeight="1" x14ac:dyDescent="0.25">
      <c r="B94" s="6"/>
      <c r="C94" s="6"/>
      <c r="D94" s="6"/>
      <c r="E94" s="6"/>
      <c r="F94" s="6"/>
      <c r="G94" s="6"/>
    </row>
    <row r="95" spans="1:7" ht="12.75" customHeight="1" x14ac:dyDescent="0.25">
      <c r="B95" s="6"/>
      <c r="C95" s="6"/>
      <c r="D95" s="6"/>
      <c r="E95" s="6"/>
      <c r="F95" s="6"/>
      <c r="G95" s="6"/>
    </row>
    <row r="96" spans="1:7" ht="12.75" customHeight="1" x14ac:dyDescent="0.25">
      <c r="B96" s="6"/>
      <c r="C96" s="6"/>
      <c r="D96" s="6"/>
      <c r="E96" s="6"/>
      <c r="F96" s="6"/>
      <c r="G96" s="6"/>
    </row>
    <row r="97" spans="2:7" ht="12.75" customHeight="1" x14ac:dyDescent="0.25">
      <c r="B97" s="6"/>
      <c r="C97" s="6"/>
      <c r="D97" s="6"/>
      <c r="E97" s="6"/>
      <c r="F97" s="6"/>
      <c r="G97" s="6"/>
    </row>
    <row r="98" spans="2:7" ht="12.75" customHeight="1" x14ac:dyDescent="0.25">
      <c r="B98" s="6"/>
      <c r="C98" s="6"/>
      <c r="D98" s="6"/>
      <c r="E98" s="6"/>
      <c r="F98" s="6"/>
      <c r="G98" s="6"/>
    </row>
    <row r="99" spans="2:7" ht="12.75" customHeight="1" x14ac:dyDescent="0.25">
      <c r="B99" s="6"/>
      <c r="C99" s="6"/>
      <c r="D99" s="6"/>
      <c r="E99" s="6"/>
      <c r="F99" s="6"/>
      <c r="G99" s="6"/>
    </row>
    <row r="100" spans="2:7" ht="12.75" customHeight="1" x14ac:dyDescent="0.25">
      <c r="B100" s="6"/>
      <c r="C100" s="6"/>
      <c r="D100" s="6"/>
      <c r="E100" s="6"/>
      <c r="F100" s="6"/>
      <c r="G100" s="6"/>
    </row>
    <row r="101" spans="2:7" ht="12.75" customHeight="1" x14ac:dyDescent="0.25">
      <c r="B101" s="6"/>
      <c r="C101" s="6"/>
      <c r="D101" s="6"/>
      <c r="E101" s="6"/>
      <c r="F101" s="6"/>
      <c r="G101" s="6"/>
    </row>
    <row r="102" spans="2:7" ht="12.75" customHeight="1" x14ac:dyDescent="0.25">
      <c r="B102" s="6"/>
      <c r="C102" s="6"/>
      <c r="D102" s="6"/>
      <c r="E102" s="6"/>
      <c r="F102" s="6"/>
      <c r="G102" s="6"/>
    </row>
    <row r="103" spans="2:7" ht="12.75" customHeight="1" x14ac:dyDescent="0.25">
      <c r="B103" s="6"/>
      <c r="C103" s="6"/>
      <c r="D103" s="6"/>
      <c r="E103" s="6"/>
      <c r="F103" s="6"/>
      <c r="G103" s="6"/>
    </row>
    <row r="104" spans="2:7" ht="12.75" customHeight="1" x14ac:dyDescent="0.25">
      <c r="B104" s="6"/>
      <c r="C104" s="6"/>
      <c r="D104" s="6"/>
      <c r="E104" s="6"/>
      <c r="F104" s="6"/>
      <c r="G104" s="6"/>
    </row>
    <row r="105" spans="2:7" ht="12.75" customHeight="1" x14ac:dyDescent="0.25">
      <c r="B105" s="6"/>
      <c r="C105" s="6"/>
      <c r="D105" s="6"/>
      <c r="E105" s="6"/>
      <c r="F105" s="6"/>
      <c r="G105" s="6"/>
    </row>
    <row r="106" spans="2:7" ht="12.75" customHeight="1" x14ac:dyDescent="0.25">
      <c r="B106" s="6"/>
      <c r="C106" s="6"/>
      <c r="D106" s="6"/>
      <c r="E106" s="6"/>
      <c r="F106" s="6"/>
      <c r="G106" s="6"/>
    </row>
    <row r="107" spans="2:7" ht="12.75" customHeight="1" x14ac:dyDescent="0.25">
      <c r="B107" s="6"/>
      <c r="C107" s="6"/>
      <c r="D107" s="6"/>
      <c r="E107" s="6"/>
      <c r="F107" s="6"/>
      <c r="G107" s="6"/>
    </row>
    <row r="108" spans="2:7" ht="12.75" customHeight="1" x14ac:dyDescent="0.25">
      <c r="B108" s="6"/>
      <c r="C108" s="6"/>
      <c r="D108" s="6"/>
      <c r="E108" s="6"/>
      <c r="F108" s="6"/>
      <c r="G108" s="6"/>
    </row>
    <row r="109" spans="2:7" ht="12.75" customHeight="1" x14ac:dyDescent="0.25">
      <c r="B109" s="6"/>
      <c r="C109" s="6"/>
      <c r="D109" s="6"/>
      <c r="E109" s="6"/>
      <c r="F109" s="6"/>
      <c r="G109" s="6"/>
    </row>
    <row r="110" spans="2:7" ht="12.75" customHeight="1" x14ac:dyDescent="0.25">
      <c r="B110" s="6"/>
      <c r="C110" s="6"/>
      <c r="D110" s="6"/>
      <c r="E110" s="6"/>
      <c r="F110" s="6"/>
      <c r="G110" s="6"/>
    </row>
    <row r="111" spans="2:7" ht="12.75" customHeight="1" x14ac:dyDescent="0.25">
      <c r="B111" s="6"/>
      <c r="C111" s="6"/>
      <c r="D111" s="6"/>
      <c r="E111" s="6"/>
      <c r="F111" s="6"/>
      <c r="G111" s="6"/>
    </row>
    <row r="112" spans="2:7" ht="12.75" customHeight="1" x14ac:dyDescent="0.25">
      <c r="B112" s="6"/>
      <c r="C112" s="6"/>
      <c r="D112" s="6"/>
      <c r="E112" s="6"/>
      <c r="F112" s="6"/>
      <c r="G112" s="6"/>
    </row>
    <row r="113" spans="2:7" ht="12.75" customHeight="1" x14ac:dyDescent="0.25">
      <c r="B113" s="6"/>
      <c r="C113" s="6"/>
      <c r="D113" s="6"/>
      <c r="E113" s="6"/>
      <c r="F113" s="6"/>
      <c r="G113" s="6"/>
    </row>
    <row r="114" spans="2:7" ht="12.75" customHeight="1" x14ac:dyDescent="0.25">
      <c r="B114" s="6"/>
      <c r="C114" s="6"/>
      <c r="D114" s="6"/>
      <c r="E114" s="6"/>
      <c r="F114" s="6"/>
      <c r="G114" s="6"/>
    </row>
    <row r="115" spans="2:7" ht="12.75" customHeight="1" x14ac:dyDescent="0.25">
      <c r="B115" s="6"/>
      <c r="C115" s="6"/>
      <c r="D115" s="6"/>
      <c r="E115" s="6"/>
      <c r="F115" s="6"/>
      <c r="G115" s="6"/>
    </row>
    <row r="116" spans="2:7" ht="12.75" customHeight="1" x14ac:dyDescent="0.25">
      <c r="B116" s="6"/>
      <c r="C116" s="6"/>
      <c r="D116" s="6"/>
      <c r="E116" s="6"/>
      <c r="F116" s="6"/>
      <c r="G116" s="6"/>
    </row>
    <row r="117" spans="2:7" ht="12.75" customHeight="1" x14ac:dyDescent="0.25">
      <c r="B117" s="6"/>
      <c r="C117" s="6"/>
      <c r="D117" s="6"/>
      <c r="E117" s="6"/>
      <c r="F117" s="6"/>
      <c r="G117" s="6"/>
    </row>
    <row r="118" spans="2:7" ht="12.75" customHeight="1" x14ac:dyDescent="0.25">
      <c r="B118" s="6"/>
      <c r="C118" s="6"/>
      <c r="D118" s="6"/>
      <c r="E118" s="6"/>
      <c r="F118" s="6"/>
      <c r="G118" s="6"/>
    </row>
    <row r="119" spans="2:7" ht="12.75" customHeight="1" x14ac:dyDescent="0.25">
      <c r="B119" s="6"/>
      <c r="C119" s="6"/>
      <c r="D119" s="6"/>
      <c r="E119" s="6"/>
      <c r="F119" s="6"/>
      <c r="G119" s="6"/>
    </row>
    <row r="120" spans="2:7" ht="12.75" customHeight="1" x14ac:dyDescent="0.25">
      <c r="B120" s="6"/>
      <c r="C120" s="6"/>
      <c r="D120" s="6"/>
      <c r="E120" s="6"/>
      <c r="F120" s="6"/>
      <c r="G120" s="6"/>
    </row>
    <row r="121" spans="2:7" ht="12.75" customHeight="1" x14ac:dyDescent="0.25">
      <c r="B121" s="6"/>
      <c r="C121" s="6"/>
      <c r="D121" s="6"/>
      <c r="E121" s="6"/>
      <c r="F121" s="6"/>
      <c r="G121" s="6"/>
    </row>
    <row r="122" spans="2:7" ht="12.75" customHeight="1" x14ac:dyDescent="0.25">
      <c r="B122" s="6"/>
      <c r="C122" s="6"/>
      <c r="D122" s="6"/>
      <c r="E122" s="6"/>
      <c r="F122" s="6"/>
      <c r="G122" s="6"/>
    </row>
    <row r="123" spans="2:7" ht="12.75" customHeight="1" x14ac:dyDescent="0.25">
      <c r="B123" s="6"/>
      <c r="C123" s="6"/>
      <c r="D123" s="6"/>
      <c r="E123" s="6"/>
      <c r="F123" s="6"/>
      <c r="G123" s="6"/>
    </row>
    <row r="124" spans="2:7" ht="12.75" customHeight="1" x14ac:dyDescent="0.25">
      <c r="B124" s="6"/>
      <c r="C124" s="6"/>
      <c r="D124" s="6"/>
      <c r="E124" s="6"/>
      <c r="F124" s="6"/>
      <c r="G124" s="6"/>
    </row>
    <row r="125" spans="2:7" ht="12.75" customHeight="1" x14ac:dyDescent="0.25">
      <c r="B125" s="6"/>
      <c r="C125" s="6"/>
      <c r="D125" s="6"/>
      <c r="E125" s="6"/>
      <c r="F125" s="6"/>
      <c r="G125" s="6"/>
    </row>
    <row r="126" spans="2:7" ht="12.75" customHeight="1" x14ac:dyDescent="0.25">
      <c r="B126" s="6"/>
      <c r="C126" s="6"/>
      <c r="D126" s="6"/>
      <c r="E126" s="6"/>
      <c r="F126" s="6"/>
      <c r="G126" s="6"/>
    </row>
    <row r="127" spans="2:7" ht="12.75" customHeight="1" x14ac:dyDescent="0.25">
      <c r="B127" s="6"/>
      <c r="C127" s="6"/>
      <c r="D127" s="6"/>
      <c r="E127" s="6"/>
      <c r="F127" s="6"/>
      <c r="G127" s="6"/>
    </row>
    <row r="128" spans="2:7" ht="12.75" customHeight="1" x14ac:dyDescent="0.25">
      <c r="B128" s="6"/>
      <c r="C128" s="6"/>
      <c r="D128" s="6"/>
      <c r="E128" s="6"/>
      <c r="F128" s="6"/>
      <c r="G128" s="6"/>
    </row>
    <row r="129" spans="2:7" ht="12.75" customHeight="1" x14ac:dyDescent="0.25">
      <c r="B129" s="6"/>
      <c r="C129" s="6"/>
      <c r="D129" s="6"/>
      <c r="E129" s="6"/>
      <c r="F129" s="6"/>
      <c r="G129" s="6"/>
    </row>
    <row r="130" spans="2:7" ht="12.75" customHeight="1" x14ac:dyDescent="0.25">
      <c r="B130" s="6"/>
      <c r="C130" s="6"/>
      <c r="D130" s="6"/>
      <c r="E130" s="6"/>
      <c r="F130" s="6"/>
      <c r="G130" s="6"/>
    </row>
    <row r="131" spans="2:7" ht="12.75" customHeight="1" x14ac:dyDescent="0.25">
      <c r="B131" s="6"/>
      <c r="C131" s="6"/>
      <c r="D131" s="6"/>
      <c r="E131" s="6"/>
      <c r="F131" s="6"/>
      <c r="G131" s="6"/>
    </row>
    <row r="132" spans="2:7" ht="12.75" customHeight="1" x14ac:dyDescent="0.25">
      <c r="B132" s="6"/>
      <c r="C132" s="6"/>
      <c r="D132" s="6"/>
      <c r="E132" s="6"/>
      <c r="F132" s="6"/>
      <c r="G132" s="6"/>
    </row>
    <row r="133" spans="2:7" ht="12.75" customHeight="1" x14ac:dyDescent="0.25">
      <c r="B133" s="6"/>
      <c r="C133" s="6"/>
      <c r="D133" s="6"/>
      <c r="E133" s="6"/>
      <c r="F133" s="6"/>
      <c r="G133" s="6"/>
    </row>
    <row r="134" spans="2:7" ht="12.75" customHeight="1" x14ac:dyDescent="0.25">
      <c r="B134" s="6"/>
      <c r="C134" s="6"/>
      <c r="D134" s="6"/>
      <c r="E134" s="6"/>
      <c r="F134" s="6"/>
      <c r="G134" s="6"/>
    </row>
    <row r="135" spans="2:7" ht="12.75" customHeight="1" x14ac:dyDescent="0.25">
      <c r="B135" s="6"/>
      <c r="C135" s="6"/>
      <c r="D135" s="6"/>
      <c r="E135" s="6"/>
      <c r="F135" s="6"/>
      <c r="G135" s="6"/>
    </row>
    <row r="136" spans="2:7" ht="12.75" customHeight="1" x14ac:dyDescent="0.25">
      <c r="B136" s="6"/>
      <c r="C136" s="6"/>
      <c r="D136" s="6"/>
      <c r="E136" s="6"/>
      <c r="F136" s="6"/>
      <c r="G136" s="6"/>
    </row>
    <row r="137" spans="2:7" ht="12.75" customHeight="1" x14ac:dyDescent="0.25">
      <c r="B137" s="6"/>
      <c r="C137" s="6"/>
      <c r="D137" s="6"/>
      <c r="E137" s="6"/>
      <c r="F137" s="6"/>
      <c r="G137" s="6"/>
    </row>
    <row r="138" spans="2:7" ht="12.75" customHeight="1" x14ac:dyDescent="0.25">
      <c r="B138" s="6"/>
      <c r="C138" s="6"/>
      <c r="D138" s="6"/>
      <c r="E138" s="6"/>
      <c r="F138" s="6"/>
      <c r="G138" s="6"/>
    </row>
    <row r="139" spans="2:7" ht="12.75" customHeight="1" x14ac:dyDescent="0.25">
      <c r="B139" s="6"/>
      <c r="C139" s="6"/>
      <c r="D139" s="6"/>
      <c r="E139" s="6"/>
      <c r="F139" s="6"/>
      <c r="G139" s="6"/>
    </row>
    <row r="140" spans="2:7" ht="12.75" customHeight="1" x14ac:dyDescent="0.25">
      <c r="B140" s="6"/>
      <c r="C140" s="6"/>
      <c r="D140" s="6"/>
      <c r="E140" s="6"/>
      <c r="F140" s="6"/>
      <c r="G140" s="6"/>
    </row>
    <row r="141" spans="2:7" ht="12.75" customHeight="1" x14ac:dyDescent="0.25">
      <c r="B141" s="6"/>
      <c r="C141" s="6"/>
      <c r="D141" s="6"/>
      <c r="E141" s="6"/>
      <c r="F141" s="6"/>
      <c r="G141" s="6"/>
    </row>
    <row r="142" spans="2:7" ht="12.75" customHeight="1" x14ac:dyDescent="0.25">
      <c r="B142" s="6"/>
      <c r="C142" s="6"/>
      <c r="D142" s="6"/>
      <c r="E142" s="6"/>
      <c r="F142" s="6"/>
      <c r="G142" s="6"/>
    </row>
    <row r="143" spans="2:7" ht="12.75" customHeight="1" x14ac:dyDescent="0.25">
      <c r="B143" s="6"/>
      <c r="C143" s="6"/>
      <c r="D143" s="6"/>
      <c r="E143" s="6"/>
      <c r="F143" s="6"/>
      <c r="G143" s="6"/>
    </row>
    <row r="144" spans="2:7" ht="12.75" customHeight="1" x14ac:dyDescent="0.25">
      <c r="B144" s="6"/>
      <c r="C144" s="6"/>
      <c r="D144" s="6"/>
      <c r="E144" s="6"/>
      <c r="F144" s="6"/>
      <c r="G144" s="6"/>
    </row>
    <row r="145" spans="2:7" ht="12.75" customHeight="1" x14ac:dyDescent="0.25">
      <c r="B145" s="6"/>
      <c r="C145" s="6"/>
      <c r="D145" s="6"/>
      <c r="E145" s="6"/>
      <c r="F145" s="6"/>
      <c r="G145" s="6"/>
    </row>
    <row r="146" spans="2:7" ht="12.75" customHeight="1" x14ac:dyDescent="0.25">
      <c r="B146" s="6"/>
      <c r="C146" s="6"/>
      <c r="D146" s="6"/>
      <c r="E146" s="6"/>
      <c r="F146" s="6"/>
      <c r="G146" s="6"/>
    </row>
    <row r="147" spans="2:7" ht="12.75" customHeight="1" x14ac:dyDescent="0.25">
      <c r="B147" s="6"/>
      <c r="C147" s="6"/>
      <c r="D147" s="6"/>
      <c r="E147" s="6"/>
      <c r="F147" s="6"/>
      <c r="G147" s="6"/>
    </row>
    <row r="148" spans="2:7" ht="12.75" customHeight="1" x14ac:dyDescent="0.25">
      <c r="B148" s="6"/>
      <c r="C148" s="6"/>
      <c r="D148" s="6"/>
      <c r="E148" s="6"/>
      <c r="F148" s="6"/>
      <c r="G148" s="6"/>
    </row>
    <row r="149" spans="2:7" ht="12.75" customHeight="1" x14ac:dyDescent="0.25">
      <c r="B149" s="6"/>
      <c r="C149" s="6"/>
      <c r="D149" s="6"/>
      <c r="E149" s="6"/>
      <c r="F149" s="6"/>
      <c r="G149" s="6"/>
    </row>
    <row r="150" spans="2:7" ht="12.75" customHeight="1" x14ac:dyDescent="0.25">
      <c r="B150" s="6"/>
      <c r="C150" s="6"/>
      <c r="D150" s="6"/>
      <c r="E150" s="6"/>
      <c r="F150" s="6"/>
      <c r="G150" s="6"/>
    </row>
    <row r="151" spans="2:7" ht="12.75" customHeight="1" x14ac:dyDescent="0.25">
      <c r="B151" s="6"/>
      <c r="C151" s="6"/>
      <c r="D151" s="6"/>
      <c r="E151" s="6"/>
      <c r="F151" s="6"/>
      <c r="G151" s="6"/>
    </row>
    <row r="152" spans="2:7" ht="12.75" customHeight="1" x14ac:dyDescent="0.25">
      <c r="B152" s="6"/>
      <c r="C152" s="6"/>
      <c r="D152" s="6"/>
      <c r="E152" s="6"/>
      <c r="F152" s="6"/>
      <c r="G152" s="6"/>
    </row>
    <row r="153" spans="2:7" ht="12.75" customHeight="1" x14ac:dyDescent="0.25">
      <c r="B153" s="6"/>
      <c r="C153" s="6"/>
      <c r="D153" s="6"/>
      <c r="E153" s="6"/>
      <c r="F153" s="6"/>
      <c r="G153" s="6"/>
    </row>
    <row r="154" spans="2:7" ht="12.75" customHeight="1" x14ac:dyDescent="0.25">
      <c r="B154" s="6"/>
      <c r="C154" s="6"/>
      <c r="D154" s="6"/>
      <c r="E154" s="6"/>
      <c r="F154" s="6"/>
      <c r="G154" s="6"/>
    </row>
    <row r="155" spans="2:7" ht="12.75" customHeight="1" x14ac:dyDescent="0.25">
      <c r="B155" s="6"/>
      <c r="C155" s="6"/>
      <c r="D155" s="6"/>
      <c r="E155" s="6"/>
      <c r="F155" s="6"/>
      <c r="G155" s="6"/>
    </row>
    <row r="156" spans="2:7" ht="12.75" customHeight="1" x14ac:dyDescent="0.25">
      <c r="B156" s="6"/>
      <c r="C156" s="6"/>
      <c r="D156" s="6"/>
      <c r="E156" s="6"/>
      <c r="F156" s="6"/>
      <c r="G156" s="6"/>
    </row>
    <row r="157" spans="2:7" ht="12.75" customHeight="1" x14ac:dyDescent="0.25">
      <c r="B157" s="6"/>
      <c r="C157" s="6"/>
      <c r="D157" s="6"/>
      <c r="E157" s="6"/>
      <c r="F157" s="6"/>
      <c r="G157" s="6"/>
    </row>
    <row r="158" spans="2:7" ht="12.75" customHeight="1" x14ac:dyDescent="0.25">
      <c r="B158" s="6"/>
      <c r="C158" s="6"/>
      <c r="D158" s="6"/>
      <c r="E158" s="6"/>
      <c r="F158" s="6"/>
      <c r="G158" s="6"/>
    </row>
    <row r="159" spans="2:7" ht="12.75" customHeight="1" x14ac:dyDescent="0.25">
      <c r="B159" s="6"/>
      <c r="C159" s="6"/>
      <c r="D159" s="6"/>
      <c r="E159" s="6"/>
      <c r="F159" s="6"/>
      <c r="G159" s="6"/>
    </row>
    <row r="160" spans="2:7" ht="12.75" customHeight="1" x14ac:dyDescent="0.25">
      <c r="B160" s="6"/>
      <c r="C160" s="6"/>
      <c r="D160" s="6"/>
      <c r="E160" s="6"/>
      <c r="F160" s="6"/>
      <c r="G160" s="6"/>
    </row>
    <row r="161" spans="2:7" ht="12.75" customHeight="1" x14ac:dyDescent="0.25">
      <c r="B161" s="6"/>
      <c r="C161" s="6"/>
      <c r="D161" s="6"/>
      <c r="E161" s="6"/>
      <c r="F161" s="6"/>
      <c r="G161" s="6"/>
    </row>
    <row r="162" spans="2:7" ht="12.75" customHeight="1" x14ac:dyDescent="0.25">
      <c r="B162" s="6"/>
      <c r="C162" s="6"/>
      <c r="D162" s="6"/>
      <c r="E162" s="6"/>
      <c r="F162" s="6"/>
      <c r="G162" s="6"/>
    </row>
    <row r="163" spans="2:7" ht="12.75" customHeight="1" x14ac:dyDescent="0.25">
      <c r="B163" s="6"/>
      <c r="C163" s="6"/>
      <c r="D163" s="6"/>
      <c r="E163" s="6"/>
      <c r="F163" s="6"/>
      <c r="G163" s="6"/>
    </row>
    <row r="164" spans="2:7" ht="12.75" customHeight="1" x14ac:dyDescent="0.25">
      <c r="B164" s="6"/>
      <c r="C164" s="6"/>
      <c r="D164" s="6"/>
      <c r="E164" s="6"/>
      <c r="F164" s="6"/>
      <c r="G164" s="6"/>
    </row>
    <row r="165" spans="2:7" ht="12.75" customHeight="1" x14ac:dyDescent="0.25">
      <c r="B165" s="6"/>
      <c r="C165" s="6"/>
      <c r="D165" s="6"/>
      <c r="E165" s="6"/>
      <c r="F165" s="6"/>
      <c r="G165" s="6"/>
    </row>
    <row r="166" spans="2:7" ht="12.75" customHeight="1" x14ac:dyDescent="0.25">
      <c r="B166" s="6"/>
      <c r="C166" s="6"/>
      <c r="D166" s="6"/>
      <c r="E166" s="6"/>
      <c r="F166" s="6"/>
      <c r="G166" s="6"/>
    </row>
    <row r="167" spans="2:7" ht="12.75" customHeight="1" x14ac:dyDescent="0.25">
      <c r="B167" s="6"/>
      <c r="C167" s="6"/>
      <c r="D167" s="6"/>
      <c r="E167" s="6"/>
      <c r="F167" s="6"/>
      <c r="G167" s="6"/>
    </row>
    <row r="168" spans="2:7" ht="12.75" customHeight="1" x14ac:dyDescent="0.25">
      <c r="B168" s="6"/>
      <c r="C168" s="6"/>
      <c r="D168" s="6"/>
      <c r="E168" s="6"/>
      <c r="F168" s="6"/>
      <c r="G168" s="6"/>
    </row>
    <row r="169" spans="2:7" ht="12.75" customHeight="1" x14ac:dyDescent="0.25">
      <c r="B169" s="6"/>
      <c r="C169" s="6"/>
      <c r="D169" s="6"/>
      <c r="E169" s="6"/>
      <c r="F169" s="6"/>
      <c r="G169" s="6"/>
    </row>
    <row r="170" spans="2:7" ht="12.75" customHeight="1" x14ac:dyDescent="0.25">
      <c r="B170" s="6"/>
      <c r="C170" s="6"/>
      <c r="D170" s="6"/>
      <c r="E170" s="6"/>
      <c r="F170" s="6"/>
      <c r="G170" s="6"/>
    </row>
    <row r="171" spans="2:7" ht="12.75" customHeight="1" x14ac:dyDescent="0.25">
      <c r="B171" s="6"/>
      <c r="C171" s="6"/>
      <c r="D171" s="6"/>
      <c r="E171" s="6"/>
      <c r="F171" s="6"/>
      <c r="G171" s="6"/>
    </row>
    <row r="172" spans="2:7" ht="12.75" customHeight="1" x14ac:dyDescent="0.25">
      <c r="B172" s="6"/>
      <c r="C172" s="6"/>
      <c r="D172" s="6"/>
      <c r="E172" s="6"/>
      <c r="F172" s="6"/>
      <c r="G172" s="6"/>
    </row>
    <row r="173" spans="2:7" ht="12.75" customHeight="1" x14ac:dyDescent="0.25">
      <c r="B173" s="6"/>
      <c r="C173" s="6"/>
      <c r="D173" s="6"/>
      <c r="E173" s="6"/>
      <c r="F173" s="6"/>
      <c r="G173" s="6"/>
    </row>
    <row r="174" spans="2:7" ht="12.75" customHeight="1" x14ac:dyDescent="0.25">
      <c r="B174" s="6"/>
      <c r="C174" s="6"/>
      <c r="D174" s="6"/>
      <c r="E174" s="6"/>
      <c r="F174" s="6"/>
      <c r="G174" s="6"/>
    </row>
    <row r="175" spans="2:7" ht="12.75" customHeight="1" x14ac:dyDescent="0.25">
      <c r="B175" s="6"/>
      <c r="C175" s="6"/>
      <c r="D175" s="6"/>
      <c r="E175" s="6"/>
      <c r="F175" s="6"/>
      <c r="G175" s="6"/>
    </row>
    <row r="176" spans="2:7" ht="12.75" customHeight="1" x14ac:dyDescent="0.25">
      <c r="B176" s="6"/>
      <c r="C176" s="6"/>
      <c r="D176" s="6"/>
      <c r="E176" s="6"/>
      <c r="F176" s="6"/>
      <c r="G176" s="6"/>
    </row>
    <row r="177" spans="2:7" ht="12.75" customHeight="1" x14ac:dyDescent="0.25">
      <c r="B177" s="6"/>
      <c r="C177" s="6"/>
      <c r="D177" s="6"/>
      <c r="E177" s="6"/>
      <c r="F177" s="6"/>
      <c r="G177" s="6"/>
    </row>
    <row r="178" spans="2:7" ht="12.75" customHeight="1" x14ac:dyDescent="0.25">
      <c r="B178" s="6"/>
      <c r="C178" s="6"/>
      <c r="D178" s="6"/>
      <c r="E178" s="6"/>
      <c r="F178" s="6"/>
      <c r="G178" s="6"/>
    </row>
    <row r="179" spans="2:7" ht="12.75" customHeight="1" x14ac:dyDescent="0.25">
      <c r="B179" s="6"/>
      <c r="C179" s="6"/>
      <c r="D179" s="6"/>
      <c r="E179" s="6"/>
      <c r="F179" s="6"/>
      <c r="G179" s="6"/>
    </row>
    <row r="180" spans="2:7" ht="12.75" customHeight="1" x14ac:dyDescent="0.25">
      <c r="B180" s="6"/>
      <c r="C180" s="6"/>
      <c r="D180" s="6"/>
      <c r="E180" s="6"/>
      <c r="F180" s="6"/>
      <c r="G180" s="6"/>
    </row>
    <row r="181" spans="2:7" ht="12.75" customHeight="1" x14ac:dyDescent="0.25">
      <c r="B181" s="6"/>
      <c r="C181" s="6"/>
      <c r="D181" s="6"/>
      <c r="E181" s="6"/>
      <c r="F181" s="6"/>
      <c r="G181" s="6"/>
    </row>
    <row r="182" spans="2:7" ht="12.75" customHeight="1" x14ac:dyDescent="0.25">
      <c r="B182" s="6"/>
      <c r="C182" s="6"/>
      <c r="D182" s="6"/>
      <c r="E182" s="6"/>
      <c r="F182" s="6"/>
      <c r="G182" s="6"/>
    </row>
    <row r="183" spans="2:7" ht="12.75" customHeight="1" x14ac:dyDescent="0.25">
      <c r="B183" s="6"/>
      <c r="C183" s="6"/>
      <c r="D183" s="6"/>
      <c r="E183" s="6"/>
      <c r="F183" s="6"/>
      <c r="G183" s="6"/>
    </row>
    <row r="184" spans="2:7" ht="12.75" customHeight="1" x14ac:dyDescent="0.25">
      <c r="B184" s="6"/>
      <c r="C184" s="6"/>
      <c r="D184" s="6"/>
      <c r="E184" s="6"/>
      <c r="F184" s="6"/>
      <c r="G184" s="6"/>
    </row>
    <row r="185" spans="2:7" ht="12.75" customHeight="1" x14ac:dyDescent="0.25">
      <c r="B185" s="6"/>
      <c r="C185" s="6"/>
      <c r="D185" s="6"/>
      <c r="E185" s="6"/>
      <c r="F185" s="6"/>
      <c r="G185" s="6"/>
    </row>
    <row r="186" spans="2:7" ht="12.75" customHeight="1" x14ac:dyDescent="0.25">
      <c r="B186" s="6"/>
      <c r="C186" s="6"/>
      <c r="D186" s="6"/>
      <c r="E186" s="6"/>
      <c r="F186" s="6"/>
      <c r="G186" s="6"/>
    </row>
    <row r="187" spans="2:7" ht="12.75" customHeight="1" x14ac:dyDescent="0.25">
      <c r="B187" s="6"/>
      <c r="C187" s="6"/>
      <c r="D187" s="6"/>
      <c r="E187" s="6"/>
      <c r="F187" s="6"/>
      <c r="G187" s="6"/>
    </row>
    <row r="188" spans="2:7" ht="12.75" customHeight="1" x14ac:dyDescent="0.25">
      <c r="B188" s="6"/>
      <c r="C188" s="6"/>
      <c r="D188" s="6"/>
      <c r="E188" s="6"/>
      <c r="F188" s="6"/>
      <c r="G188" s="6"/>
    </row>
    <row r="189" spans="2:7" ht="12.75" customHeight="1" x14ac:dyDescent="0.25">
      <c r="B189" s="6"/>
      <c r="C189" s="6"/>
      <c r="D189" s="6"/>
      <c r="E189" s="6"/>
      <c r="F189" s="6"/>
      <c r="G189" s="6"/>
    </row>
    <row r="190" spans="2:7" ht="12.75" customHeight="1" x14ac:dyDescent="0.25">
      <c r="B190" s="6"/>
      <c r="C190" s="6"/>
      <c r="D190" s="6"/>
      <c r="E190" s="6"/>
      <c r="F190" s="6"/>
      <c r="G190" s="6"/>
    </row>
    <row r="191" spans="2:7" ht="12.75" customHeight="1" x14ac:dyDescent="0.25">
      <c r="B191" s="6"/>
      <c r="C191" s="6"/>
      <c r="D191" s="6"/>
      <c r="E191" s="6"/>
      <c r="F191" s="6"/>
      <c r="G191" s="6"/>
    </row>
    <row r="192" spans="2:7" ht="12.75" customHeight="1" x14ac:dyDescent="0.25">
      <c r="B192" s="6"/>
      <c r="C192" s="6"/>
      <c r="D192" s="6"/>
      <c r="E192" s="6"/>
      <c r="F192" s="6"/>
      <c r="G192" s="6"/>
    </row>
    <row r="193" spans="2:7" ht="12.75" customHeight="1" x14ac:dyDescent="0.25">
      <c r="B193" s="6"/>
      <c r="C193" s="6"/>
      <c r="D193" s="6"/>
      <c r="E193" s="6"/>
      <c r="F193" s="6"/>
      <c r="G193" s="6"/>
    </row>
    <row r="194" spans="2:7" ht="12.75" customHeight="1" x14ac:dyDescent="0.25">
      <c r="B194" s="6"/>
      <c r="C194" s="6"/>
      <c r="D194" s="6"/>
      <c r="E194" s="6"/>
      <c r="F194" s="6"/>
      <c r="G194" s="6"/>
    </row>
    <row r="195" spans="2:7" ht="12.75" customHeight="1" x14ac:dyDescent="0.25">
      <c r="B195" s="6"/>
      <c r="C195" s="6"/>
      <c r="D195" s="6"/>
      <c r="E195" s="6"/>
      <c r="F195" s="6"/>
      <c r="G195" s="6"/>
    </row>
    <row r="196" spans="2:7" ht="12.75" customHeight="1" x14ac:dyDescent="0.25">
      <c r="B196" s="6"/>
      <c r="C196" s="6"/>
      <c r="D196" s="6"/>
      <c r="E196" s="6"/>
      <c r="F196" s="6"/>
      <c r="G196" s="6"/>
    </row>
    <row r="197" spans="2:7" ht="12.75" customHeight="1" x14ac:dyDescent="0.25">
      <c r="B197" s="6"/>
      <c r="C197" s="6"/>
      <c r="D197" s="6"/>
      <c r="E197" s="6"/>
      <c r="F197" s="6"/>
      <c r="G197" s="6"/>
    </row>
    <row r="198" spans="2:7" ht="12.75" customHeight="1" x14ac:dyDescent="0.25">
      <c r="B198" s="6"/>
      <c r="C198" s="6"/>
      <c r="D198" s="6"/>
      <c r="E198" s="6"/>
      <c r="F198" s="6"/>
      <c r="G198" s="6"/>
    </row>
    <row r="199" spans="2:7" ht="12.75" customHeight="1" x14ac:dyDescent="0.25">
      <c r="B199" s="6"/>
      <c r="C199" s="6"/>
      <c r="D199" s="6"/>
      <c r="E199" s="6"/>
      <c r="F199" s="6"/>
      <c r="G199" s="6"/>
    </row>
    <row r="200" spans="2:7" ht="12.75" customHeight="1" x14ac:dyDescent="0.25">
      <c r="B200" s="6"/>
      <c r="C200" s="6"/>
      <c r="D200" s="6"/>
      <c r="E200" s="6"/>
      <c r="F200" s="6"/>
      <c r="G200" s="6"/>
    </row>
    <row r="201" spans="2:7" ht="12.75" customHeight="1" x14ac:dyDescent="0.25">
      <c r="B201" s="6"/>
      <c r="C201" s="6"/>
      <c r="D201" s="6"/>
      <c r="E201" s="6"/>
      <c r="F201" s="6"/>
      <c r="G201" s="6"/>
    </row>
    <row r="202" spans="2:7" ht="12.75" customHeight="1" x14ac:dyDescent="0.25">
      <c r="B202" s="6"/>
      <c r="C202" s="6"/>
      <c r="D202" s="6"/>
      <c r="E202" s="6"/>
      <c r="F202" s="6"/>
      <c r="G202" s="6"/>
    </row>
    <row r="203" spans="2:7" ht="12.75" customHeight="1" x14ac:dyDescent="0.25">
      <c r="B203" s="6"/>
      <c r="C203" s="6"/>
      <c r="D203" s="6"/>
      <c r="E203" s="6"/>
      <c r="F203" s="6"/>
      <c r="G203" s="6"/>
    </row>
    <row r="204" spans="2:7" ht="12.75" customHeight="1" x14ac:dyDescent="0.25">
      <c r="B204" s="6"/>
      <c r="C204" s="6"/>
      <c r="D204" s="6"/>
      <c r="E204" s="6"/>
      <c r="F204" s="6"/>
      <c r="G204" s="6"/>
    </row>
    <row r="205" spans="2:7" ht="12.75" customHeight="1" x14ac:dyDescent="0.25">
      <c r="B205" s="6"/>
      <c r="C205" s="6"/>
      <c r="D205" s="6"/>
      <c r="E205" s="6"/>
      <c r="F205" s="6"/>
      <c r="G205" s="6"/>
    </row>
    <row r="206" spans="2:7" ht="12.75" customHeight="1" x14ac:dyDescent="0.25">
      <c r="B206" s="6"/>
      <c r="C206" s="6"/>
      <c r="D206" s="6"/>
      <c r="E206" s="6"/>
      <c r="F206" s="6"/>
      <c r="G206" s="6"/>
    </row>
    <row r="207" spans="2:7" ht="12.75" customHeight="1" x14ac:dyDescent="0.25">
      <c r="B207" s="6"/>
      <c r="C207" s="6"/>
      <c r="D207" s="6"/>
      <c r="E207" s="6"/>
      <c r="F207" s="6"/>
      <c r="G207" s="6"/>
    </row>
    <row r="208" spans="2:7" ht="12.75" customHeight="1" x14ac:dyDescent="0.25">
      <c r="B208" s="6"/>
      <c r="C208" s="6"/>
      <c r="D208" s="6"/>
      <c r="E208" s="6"/>
      <c r="F208" s="6"/>
      <c r="G208" s="6"/>
    </row>
    <row r="209" spans="2:7" ht="12.75" customHeight="1" x14ac:dyDescent="0.25">
      <c r="B209" s="6"/>
      <c r="C209" s="6"/>
      <c r="D209" s="6"/>
      <c r="E209" s="6"/>
      <c r="F209" s="6"/>
      <c r="G209" s="6"/>
    </row>
    <row r="210" spans="2:7" ht="12.75" customHeight="1" x14ac:dyDescent="0.25">
      <c r="B210" s="6"/>
      <c r="C210" s="6"/>
      <c r="D210" s="6"/>
      <c r="E210" s="6"/>
      <c r="F210" s="6"/>
      <c r="G210" s="6"/>
    </row>
    <row r="211" spans="2:7" ht="12.75" customHeight="1" x14ac:dyDescent="0.25">
      <c r="B211" s="6"/>
      <c r="C211" s="6"/>
      <c r="D211" s="6"/>
      <c r="E211" s="6"/>
      <c r="F211" s="6"/>
      <c r="G211" s="6"/>
    </row>
    <row r="212" spans="2:7" ht="12.75" customHeight="1" x14ac:dyDescent="0.25">
      <c r="B212" s="6"/>
      <c r="C212" s="6"/>
      <c r="D212" s="6"/>
      <c r="E212" s="6"/>
      <c r="F212" s="6"/>
      <c r="G212" s="6"/>
    </row>
    <row r="213" spans="2:7" ht="12.75" customHeight="1" x14ac:dyDescent="0.25">
      <c r="B213" s="6"/>
      <c r="C213" s="6"/>
      <c r="D213" s="6"/>
      <c r="E213" s="6"/>
      <c r="F213" s="6"/>
      <c r="G213" s="6"/>
    </row>
    <row r="214" spans="2:7" ht="12.75" customHeight="1" x14ac:dyDescent="0.25">
      <c r="B214" s="6"/>
      <c r="C214" s="6"/>
      <c r="D214" s="6"/>
      <c r="E214" s="6"/>
      <c r="F214" s="6"/>
      <c r="G214" s="6"/>
    </row>
    <row r="215" spans="2:7" ht="12.75" customHeight="1" x14ac:dyDescent="0.25">
      <c r="B215" s="6"/>
      <c r="C215" s="6"/>
      <c r="D215" s="6"/>
      <c r="E215" s="6"/>
      <c r="F215" s="6"/>
      <c r="G215" s="6"/>
    </row>
    <row r="216" spans="2:7" ht="12.75" customHeight="1" x14ac:dyDescent="0.25">
      <c r="B216" s="6"/>
      <c r="C216" s="6"/>
      <c r="D216" s="6"/>
      <c r="E216" s="6"/>
      <c r="F216" s="6"/>
      <c r="G216" s="6"/>
    </row>
    <row r="217" spans="2:7" ht="12.75" customHeight="1" x14ac:dyDescent="0.25">
      <c r="B217" s="6"/>
      <c r="C217" s="6"/>
      <c r="D217" s="6"/>
      <c r="E217" s="6"/>
      <c r="F217" s="6"/>
      <c r="G217" s="6"/>
    </row>
    <row r="218" spans="2:7" ht="12.75" customHeight="1" x14ac:dyDescent="0.25">
      <c r="B218" s="6"/>
      <c r="C218" s="6"/>
      <c r="D218" s="6"/>
      <c r="E218" s="6"/>
      <c r="F218" s="6"/>
      <c r="G218" s="6"/>
    </row>
    <row r="219" spans="2:7" ht="12.75" customHeight="1" x14ac:dyDescent="0.25">
      <c r="B219" s="6"/>
      <c r="C219" s="6"/>
      <c r="D219" s="6"/>
      <c r="E219" s="6"/>
      <c r="F219" s="6"/>
      <c r="G219" s="6"/>
    </row>
    <row r="220" spans="2:7" ht="12.75" customHeight="1" x14ac:dyDescent="0.25">
      <c r="B220" s="6"/>
      <c r="C220" s="6"/>
      <c r="D220" s="6"/>
      <c r="E220" s="6"/>
      <c r="F220" s="6"/>
      <c r="G220" s="6"/>
    </row>
    <row r="221" spans="2:7" ht="12.75" customHeight="1" x14ac:dyDescent="0.25">
      <c r="B221" s="6"/>
      <c r="C221" s="6"/>
      <c r="D221" s="6"/>
      <c r="E221" s="6"/>
      <c r="F221" s="6"/>
      <c r="G221" s="6"/>
    </row>
    <row r="222" spans="2:7" ht="12.75" customHeight="1" x14ac:dyDescent="0.25">
      <c r="B222" s="6"/>
      <c r="C222" s="6"/>
      <c r="D222" s="6"/>
      <c r="E222" s="6"/>
      <c r="F222" s="6"/>
      <c r="G222" s="6"/>
    </row>
    <row r="223" spans="2:7" ht="12.75" customHeight="1" x14ac:dyDescent="0.25">
      <c r="B223" s="6"/>
      <c r="C223" s="6"/>
      <c r="D223" s="6"/>
      <c r="E223" s="6"/>
      <c r="F223" s="6"/>
      <c r="G223" s="6"/>
    </row>
    <row r="224" spans="2:7" ht="12.75" customHeight="1" x14ac:dyDescent="0.25">
      <c r="B224" s="6"/>
      <c r="C224" s="6"/>
      <c r="D224" s="6"/>
      <c r="E224" s="6"/>
      <c r="F224" s="6"/>
      <c r="G224" s="6"/>
    </row>
    <row r="225" spans="2:7" ht="12.75" customHeight="1" x14ac:dyDescent="0.25">
      <c r="B225" s="6"/>
      <c r="C225" s="6"/>
      <c r="D225" s="6"/>
      <c r="E225" s="6"/>
      <c r="F225" s="6"/>
      <c r="G225" s="6"/>
    </row>
    <row r="226" spans="2:7" ht="12.75" customHeight="1" x14ac:dyDescent="0.25">
      <c r="B226" s="6"/>
      <c r="C226" s="6"/>
      <c r="D226" s="6"/>
      <c r="E226" s="6"/>
      <c r="F226" s="6"/>
      <c r="G226" s="6"/>
    </row>
    <row r="227" spans="2:7" ht="12.75" customHeight="1" x14ac:dyDescent="0.25">
      <c r="B227" s="6"/>
      <c r="C227" s="6"/>
      <c r="D227" s="6"/>
      <c r="E227" s="6"/>
      <c r="F227" s="6"/>
      <c r="G227" s="6"/>
    </row>
    <row r="228" spans="2:7" ht="12.75" customHeight="1" x14ac:dyDescent="0.25">
      <c r="B228" s="6"/>
      <c r="C228" s="6"/>
      <c r="D228" s="6"/>
      <c r="E228" s="6"/>
      <c r="F228" s="6"/>
      <c r="G228" s="6"/>
    </row>
    <row r="229" spans="2:7" ht="12.75" customHeight="1" x14ac:dyDescent="0.25">
      <c r="B229" s="6"/>
      <c r="C229" s="6"/>
      <c r="D229" s="6"/>
      <c r="E229" s="6"/>
      <c r="F229" s="6"/>
      <c r="G229" s="6"/>
    </row>
    <row r="230" spans="2:7" ht="12.75" customHeight="1" x14ac:dyDescent="0.25">
      <c r="B230" s="6"/>
      <c r="C230" s="6"/>
      <c r="D230" s="6"/>
      <c r="E230" s="6"/>
      <c r="F230" s="6"/>
      <c r="G230" s="6"/>
    </row>
    <row r="231" spans="2:7" ht="12.75" customHeight="1" x14ac:dyDescent="0.25">
      <c r="B231" s="6"/>
      <c r="C231" s="6"/>
      <c r="D231" s="6"/>
      <c r="E231" s="6"/>
      <c r="F231" s="6"/>
      <c r="G231" s="6"/>
    </row>
    <row r="232" spans="2:7" ht="12.75" customHeight="1" x14ac:dyDescent="0.25">
      <c r="B232" s="6"/>
      <c r="C232" s="6"/>
      <c r="D232" s="6"/>
      <c r="E232" s="6"/>
      <c r="F232" s="6"/>
      <c r="G232" s="6"/>
    </row>
    <row r="233" spans="2:7" ht="12.75" customHeight="1" x14ac:dyDescent="0.25">
      <c r="B233" s="6"/>
      <c r="C233" s="6"/>
      <c r="D233" s="6"/>
      <c r="E233" s="6"/>
      <c r="F233" s="6"/>
      <c r="G233" s="6"/>
    </row>
    <row r="234" spans="2:7" ht="12.75" customHeight="1" x14ac:dyDescent="0.25">
      <c r="B234" s="6"/>
      <c r="C234" s="6"/>
      <c r="D234" s="6"/>
      <c r="E234" s="6"/>
      <c r="F234" s="6"/>
      <c r="G234" s="6"/>
    </row>
    <row r="235" spans="2:7" ht="12.75" customHeight="1" x14ac:dyDescent="0.25">
      <c r="B235" s="6"/>
      <c r="C235" s="6"/>
      <c r="D235" s="6"/>
      <c r="E235" s="6"/>
      <c r="F235" s="6"/>
      <c r="G235" s="6"/>
    </row>
    <row r="236" spans="2:7" ht="12.75" customHeight="1" x14ac:dyDescent="0.25">
      <c r="B236" s="6"/>
      <c r="C236" s="6"/>
      <c r="D236" s="6"/>
      <c r="E236" s="6"/>
      <c r="F236" s="6"/>
      <c r="G236" s="6"/>
    </row>
    <row r="237" spans="2:7" ht="12.75" customHeight="1" x14ac:dyDescent="0.25">
      <c r="B237" s="6"/>
      <c r="C237" s="6"/>
      <c r="D237" s="6"/>
      <c r="E237" s="6"/>
      <c r="F237" s="6"/>
      <c r="G237" s="6"/>
    </row>
    <row r="238" spans="2:7" ht="12.75" customHeight="1" x14ac:dyDescent="0.25">
      <c r="B238" s="6"/>
      <c r="C238" s="6"/>
      <c r="D238" s="6"/>
      <c r="E238" s="6"/>
      <c r="F238" s="6"/>
      <c r="G238" s="6"/>
    </row>
    <row r="239" spans="2:7" ht="12.75" customHeight="1" x14ac:dyDescent="0.25">
      <c r="B239" s="6"/>
      <c r="C239" s="6"/>
      <c r="D239" s="6"/>
      <c r="E239" s="6"/>
      <c r="F239" s="6"/>
      <c r="G239" s="6"/>
    </row>
    <row r="240" spans="2:7" ht="12.75" customHeight="1" x14ac:dyDescent="0.25">
      <c r="B240" s="6"/>
      <c r="C240" s="6"/>
      <c r="D240" s="6"/>
      <c r="E240" s="6"/>
      <c r="F240" s="6"/>
      <c r="G240" s="6"/>
    </row>
    <row r="241" spans="2:7" ht="12.75" customHeight="1" x14ac:dyDescent="0.25">
      <c r="B241" s="6"/>
      <c r="C241" s="6"/>
      <c r="D241" s="6"/>
      <c r="E241" s="6"/>
      <c r="F241" s="6"/>
      <c r="G241" s="6"/>
    </row>
    <row r="242" spans="2:7" ht="12.75" customHeight="1" x14ac:dyDescent="0.25">
      <c r="B242" s="6"/>
      <c r="C242" s="6"/>
      <c r="D242" s="6"/>
      <c r="E242" s="6"/>
      <c r="F242" s="6"/>
      <c r="G242" s="6"/>
    </row>
    <row r="243" spans="2:7" ht="12.75" customHeight="1" x14ac:dyDescent="0.25">
      <c r="B243" s="6"/>
      <c r="C243" s="6"/>
      <c r="D243" s="6"/>
      <c r="E243" s="6"/>
      <c r="F243" s="6"/>
      <c r="G243" s="6"/>
    </row>
    <row r="244" spans="2:7" ht="12.75" customHeight="1" x14ac:dyDescent="0.25">
      <c r="B244" s="6"/>
      <c r="C244" s="6"/>
      <c r="D244" s="6"/>
      <c r="E244" s="6"/>
      <c r="F244" s="6"/>
      <c r="G244" s="6"/>
    </row>
    <row r="245" spans="2:7" ht="12.75" customHeight="1" x14ac:dyDescent="0.25">
      <c r="B245" s="6"/>
      <c r="C245" s="6"/>
      <c r="D245" s="6"/>
      <c r="E245" s="6"/>
      <c r="F245" s="6"/>
      <c r="G245" s="6"/>
    </row>
    <row r="246" spans="2:7" ht="12.75" customHeight="1" x14ac:dyDescent="0.25">
      <c r="B246" s="6"/>
      <c r="C246" s="6"/>
      <c r="D246" s="6"/>
      <c r="E246" s="6"/>
      <c r="F246" s="6"/>
      <c r="G246" s="6"/>
    </row>
    <row r="247" spans="2:7" ht="12.75" customHeight="1" x14ac:dyDescent="0.25">
      <c r="B247" s="6"/>
      <c r="C247" s="6"/>
      <c r="D247" s="6"/>
      <c r="E247" s="6"/>
      <c r="F247" s="6"/>
      <c r="G247" s="6"/>
    </row>
    <row r="248" spans="2:7" ht="12.75" customHeight="1" x14ac:dyDescent="0.25">
      <c r="B248" s="6"/>
      <c r="C248" s="6"/>
      <c r="D248" s="6"/>
      <c r="E248" s="6"/>
      <c r="F248" s="6"/>
      <c r="G248" s="6"/>
    </row>
    <row r="249" spans="2:7" ht="12.75" customHeight="1" x14ac:dyDescent="0.25">
      <c r="B249" s="6"/>
      <c r="C249" s="6"/>
      <c r="D249" s="6"/>
      <c r="E249" s="6"/>
      <c r="F249" s="6"/>
      <c r="G249" s="6"/>
    </row>
    <row r="250" spans="2:7" ht="12.75" customHeight="1" x14ac:dyDescent="0.25">
      <c r="B250" s="6"/>
      <c r="C250" s="6"/>
      <c r="D250" s="6"/>
      <c r="E250" s="6"/>
      <c r="F250" s="6"/>
      <c r="G250" s="6"/>
    </row>
    <row r="251" spans="2:7" ht="12.75" customHeight="1" x14ac:dyDescent="0.25">
      <c r="B251" s="6"/>
      <c r="C251" s="6"/>
      <c r="D251" s="6"/>
      <c r="E251" s="6"/>
      <c r="F251" s="6"/>
      <c r="G251" s="6"/>
    </row>
    <row r="252" spans="2:7" ht="12.75" customHeight="1" x14ac:dyDescent="0.25">
      <c r="B252" s="6"/>
      <c r="C252" s="6"/>
      <c r="D252" s="6"/>
      <c r="E252" s="6"/>
      <c r="F252" s="6"/>
      <c r="G252" s="6"/>
    </row>
    <row r="253" spans="2:7" ht="12.75" customHeight="1" x14ac:dyDescent="0.25">
      <c r="B253" s="6"/>
      <c r="C253" s="6"/>
      <c r="D253" s="6"/>
      <c r="E253" s="6"/>
      <c r="F253" s="6"/>
      <c r="G253" s="6"/>
    </row>
    <row r="254" spans="2:7" ht="12.75" customHeight="1" x14ac:dyDescent="0.25">
      <c r="B254" s="6"/>
      <c r="C254" s="6"/>
      <c r="D254" s="6"/>
      <c r="E254" s="6"/>
      <c r="F254" s="6"/>
      <c r="G254" s="6"/>
    </row>
    <row r="255" spans="2:7" ht="12.75" customHeight="1" x14ac:dyDescent="0.25">
      <c r="B255" s="6"/>
      <c r="C255" s="6"/>
      <c r="D255" s="6"/>
      <c r="E255" s="6"/>
      <c r="F255" s="6"/>
      <c r="G255" s="6"/>
    </row>
    <row r="256" spans="2:7" ht="12.75" customHeight="1" x14ac:dyDescent="0.25">
      <c r="B256" s="6"/>
      <c r="C256" s="6"/>
      <c r="D256" s="6"/>
      <c r="E256" s="6"/>
      <c r="F256" s="6"/>
      <c r="G256" s="6"/>
    </row>
    <row r="257" spans="2:7" ht="12.75" customHeight="1" x14ac:dyDescent="0.25">
      <c r="B257" s="6"/>
      <c r="C257" s="6"/>
      <c r="D257" s="6"/>
      <c r="E257" s="6"/>
      <c r="F257" s="6"/>
      <c r="G257" s="6"/>
    </row>
    <row r="258" spans="2:7" ht="12.75" customHeight="1" x14ac:dyDescent="0.25">
      <c r="B258" s="6"/>
      <c r="C258" s="6"/>
      <c r="D258" s="6"/>
      <c r="E258" s="6"/>
      <c r="F258" s="6"/>
      <c r="G258" s="6"/>
    </row>
    <row r="259" spans="2:7" ht="12.75" customHeight="1" x14ac:dyDescent="0.25">
      <c r="B259" s="6"/>
      <c r="C259" s="6"/>
      <c r="D259" s="6"/>
      <c r="E259" s="6"/>
      <c r="F259" s="6"/>
      <c r="G259" s="6"/>
    </row>
    <row r="260" spans="2:7" ht="12.75" customHeight="1" x14ac:dyDescent="0.25">
      <c r="B260" s="6"/>
      <c r="C260" s="6"/>
      <c r="D260" s="6"/>
      <c r="E260" s="6"/>
      <c r="F260" s="6"/>
      <c r="G260" s="6"/>
    </row>
    <row r="261" spans="2:7" ht="12.75" customHeight="1" x14ac:dyDescent="0.25">
      <c r="B261" s="6"/>
      <c r="C261" s="6"/>
      <c r="D261" s="6"/>
      <c r="E261" s="6"/>
      <c r="F261" s="6"/>
      <c r="G261" s="6"/>
    </row>
    <row r="262" spans="2:7" ht="12.75" customHeight="1" x14ac:dyDescent="0.25">
      <c r="B262" s="6"/>
      <c r="C262" s="6"/>
      <c r="D262" s="6"/>
      <c r="E262" s="6"/>
      <c r="F262" s="6"/>
      <c r="G262" s="6"/>
    </row>
    <row r="263" spans="2:7" ht="12.75" customHeight="1" x14ac:dyDescent="0.25">
      <c r="B263" s="6"/>
      <c r="C263" s="6"/>
      <c r="D263" s="6"/>
      <c r="E263" s="6"/>
      <c r="F263" s="6"/>
      <c r="G263" s="6"/>
    </row>
    <row r="264" spans="2:7" ht="12.75" customHeight="1" x14ac:dyDescent="0.25">
      <c r="B264" s="6"/>
      <c r="C264" s="6"/>
      <c r="D264" s="6"/>
      <c r="E264" s="6"/>
      <c r="F264" s="6"/>
      <c r="G264" s="6"/>
    </row>
    <row r="265" spans="2:7" ht="12.75" customHeight="1" x14ac:dyDescent="0.25">
      <c r="B265" s="6"/>
      <c r="C265" s="6"/>
      <c r="D265" s="6"/>
      <c r="E265" s="6"/>
      <c r="F265" s="6"/>
      <c r="G265" s="6"/>
    </row>
    <row r="266" spans="2:7" ht="12.75" customHeight="1" x14ac:dyDescent="0.25">
      <c r="B266" s="6"/>
      <c r="C266" s="6"/>
      <c r="D266" s="6"/>
      <c r="E266" s="6"/>
      <c r="F266" s="6"/>
      <c r="G266" s="6"/>
    </row>
    <row r="267" spans="2:7" ht="12.75" customHeight="1" x14ac:dyDescent="0.25">
      <c r="B267" s="6"/>
      <c r="C267" s="6"/>
      <c r="D267" s="6"/>
      <c r="E267" s="6"/>
      <c r="F267" s="6"/>
      <c r="G267" s="6"/>
    </row>
    <row r="268" spans="2:7" ht="12.75" customHeight="1" x14ac:dyDescent="0.25">
      <c r="B268" s="6"/>
      <c r="C268" s="6"/>
      <c r="D268" s="6"/>
      <c r="E268" s="6"/>
      <c r="F268" s="6"/>
      <c r="G268" s="6"/>
    </row>
    <row r="269" spans="2:7" ht="12.75" customHeight="1" x14ac:dyDescent="0.25">
      <c r="B269" s="6"/>
      <c r="C269" s="6"/>
      <c r="D269" s="6"/>
      <c r="E269" s="6"/>
      <c r="F269" s="6"/>
      <c r="G269" s="6"/>
    </row>
    <row r="270" spans="2:7" ht="12.75" customHeight="1" x14ac:dyDescent="0.25">
      <c r="B270" s="6"/>
      <c r="C270" s="6"/>
      <c r="D270" s="6"/>
      <c r="E270" s="6"/>
      <c r="F270" s="6"/>
      <c r="G270" s="6"/>
    </row>
    <row r="271" spans="2:7" ht="12.75" customHeight="1" x14ac:dyDescent="0.25">
      <c r="B271" s="6"/>
      <c r="C271" s="6"/>
      <c r="D271" s="6"/>
      <c r="E271" s="6"/>
      <c r="F271" s="6"/>
      <c r="G271" s="6"/>
    </row>
    <row r="272" spans="2:7" ht="12.75" customHeight="1" x14ac:dyDescent="0.25">
      <c r="B272" s="6"/>
      <c r="C272" s="6"/>
      <c r="D272" s="6"/>
      <c r="E272" s="6"/>
      <c r="F272" s="6"/>
      <c r="G272" s="6"/>
    </row>
    <row r="273" spans="2:7" ht="12.75" customHeight="1" x14ac:dyDescent="0.25">
      <c r="B273" s="6"/>
      <c r="C273" s="6"/>
      <c r="D273" s="6"/>
      <c r="E273" s="6"/>
      <c r="F273" s="6"/>
      <c r="G273" s="6"/>
    </row>
    <row r="274" spans="2:7" ht="12.75" customHeight="1" x14ac:dyDescent="0.25">
      <c r="B274" s="6"/>
      <c r="C274" s="6"/>
      <c r="D274" s="6"/>
      <c r="E274" s="6"/>
      <c r="F274" s="6"/>
      <c r="G274" s="6"/>
    </row>
    <row r="275" spans="2:7" ht="12.75" customHeight="1" x14ac:dyDescent="0.25">
      <c r="B275" s="6"/>
      <c r="C275" s="6"/>
      <c r="D275" s="6"/>
      <c r="E275" s="6"/>
      <c r="F275" s="6"/>
      <c r="G275" s="6"/>
    </row>
    <row r="276" spans="2:7" ht="12.75" customHeight="1" x14ac:dyDescent="0.25">
      <c r="B276" s="6"/>
      <c r="C276" s="6"/>
      <c r="D276" s="6"/>
      <c r="E276" s="6"/>
      <c r="F276" s="6"/>
      <c r="G276" s="6"/>
    </row>
    <row r="277" spans="2:7" ht="12.75" customHeight="1" x14ac:dyDescent="0.25">
      <c r="B277" s="6"/>
      <c r="C277" s="6"/>
      <c r="D277" s="6"/>
      <c r="E277" s="6"/>
      <c r="F277" s="6"/>
      <c r="G277" s="6"/>
    </row>
    <row r="278" spans="2:7" ht="12.75" customHeight="1" x14ac:dyDescent="0.25">
      <c r="B278" s="6"/>
      <c r="C278" s="6"/>
      <c r="D278" s="6"/>
      <c r="E278" s="6"/>
      <c r="F278" s="6"/>
      <c r="G278" s="6"/>
    </row>
    <row r="279" spans="2:7" ht="12.75" customHeight="1" x14ac:dyDescent="0.25">
      <c r="B279" s="6"/>
      <c r="C279" s="6"/>
      <c r="D279" s="6"/>
      <c r="E279" s="6"/>
      <c r="F279" s="6"/>
      <c r="G279" s="6"/>
    </row>
    <row r="280" spans="2:7" ht="12.75" customHeight="1" x14ac:dyDescent="0.25">
      <c r="B280" s="6"/>
      <c r="C280" s="6"/>
      <c r="D280" s="6"/>
      <c r="E280" s="6"/>
      <c r="F280" s="6"/>
      <c r="G280" s="6"/>
    </row>
    <row r="281" spans="2:7" ht="12.75" customHeight="1" x14ac:dyDescent="0.25">
      <c r="B281" s="6"/>
      <c r="C281" s="6"/>
      <c r="D281" s="6"/>
      <c r="E281" s="6"/>
      <c r="F281" s="6"/>
      <c r="G281" s="6"/>
    </row>
    <row r="282" spans="2:7" ht="12.75" customHeight="1" x14ac:dyDescent="0.25">
      <c r="B282" s="6"/>
      <c r="C282" s="6"/>
      <c r="D282" s="6"/>
      <c r="E282" s="6"/>
      <c r="F282" s="6"/>
      <c r="G282" s="6"/>
    </row>
    <row r="283" spans="2:7" ht="12.75" customHeight="1" x14ac:dyDescent="0.25">
      <c r="B283" s="6"/>
      <c r="C283" s="6"/>
      <c r="D283" s="6"/>
      <c r="E283" s="6"/>
      <c r="F283" s="6"/>
      <c r="G283" s="6"/>
    </row>
    <row r="284" spans="2:7" ht="12.75" customHeight="1" x14ac:dyDescent="0.25">
      <c r="B284" s="6"/>
      <c r="C284" s="6"/>
      <c r="D284" s="6"/>
      <c r="E284" s="6"/>
      <c r="F284" s="6"/>
      <c r="G284" s="6"/>
    </row>
    <row r="285" spans="2:7" ht="12.75" customHeight="1" x14ac:dyDescent="0.25">
      <c r="B285" s="6"/>
      <c r="C285" s="6"/>
      <c r="D285" s="6"/>
      <c r="E285" s="6"/>
      <c r="F285" s="6"/>
      <c r="G285" s="6"/>
    </row>
    <row r="286" spans="2:7" ht="12.75" customHeight="1" x14ac:dyDescent="0.25">
      <c r="B286" s="6"/>
      <c r="C286" s="6"/>
      <c r="D286" s="6"/>
      <c r="E286" s="6"/>
      <c r="F286" s="6"/>
      <c r="G286" s="6"/>
    </row>
    <row r="287" spans="2:7" ht="12.75" customHeight="1" x14ac:dyDescent="0.25">
      <c r="B287" s="6"/>
      <c r="C287" s="6"/>
      <c r="D287" s="6"/>
      <c r="E287" s="6"/>
      <c r="F287" s="6"/>
      <c r="G287" s="6"/>
    </row>
    <row r="288" spans="2:7" ht="12.75" customHeight="1" x14ac:dyDescent="0.25">
      <c r="B288" s="6"/>
      <c r="C288" s="6"/>
      <c r="D288" s="6"/>
      <c r="E288" s="6"/>
      <c r="F288" s="6"/>
      <c r="G288" s="6"/>
    </row>
    <row r="289" spans="2:7" ht="12.75" customHeight="1" x14ac:dyDescent="0.25">
      <c r="B289" s="6"/>
      <c r="C289" s="6"/>
      <c r="D289" s="6"/>
      <c r="E289" s="6"/>
      <c r="F289" s="6"/>
      <c r="G289" s="6"/>
    </row>
    <row r="290" spans="2:7" ht="12.75" customHeight="1" x14ac:dyDescent="0.25">
      <c r="B290" s="6"/>
      <c r="C290" s="6"/>
      <c r="D290" s="6"/>
      <c r="E290" s="6"/>
      <c r="F290" s="6"/>
      <c r="G290" s="6"/>
    </row>
    <row r="291" spans="2:7" ht="12.75" customHeight="1" x14ac:dyDescent="0.25">
      <c r="B291" s="6"/>
      <c r="C291" s="6"/>
      <c r="D291" s="6"/>
      <c r="E291" s="6"/>
      <c r="F291" s="6"/>
      <c r="G291" s="6"/>
    </row>
    <row r="292" spans="2:7" ht="12.75" customHeight="1" x14ac:dyDescent="0.25">
      <c r="B292" s="6"/>
      <c r="C292" s="6"/>
      <c r="D292" s="6"/>
      <c r="E292" s="6"/>
      <c r="F292" s="6"/>
      <c r="G292" s="6"/>
    </row>
    <row r="293" spans="2:7" ht="12.75" customHeight="1" x14ac:dyDescent="0.25">
      <c r="B293" s="6"/>
      <c r="C293" s="6"/>
      <c r="D293" s="6"/>
      <c r="E293" s="6"/>
      <c r="F293" s="6"/>
      <c r="G293" s="6"/>
    </row>
    <row r="294" spans="2:7" ht="12.75" customHeight="1" x14ac:dyDescent="0.25">
      <c r="B294" s="6"/>
      <c r="C294" s="6"/>
      <c r="D294" s="6"/>
      <c r="E294" s="6"/>
      <c r="F294" s="6"/>
      <c r="G294" s="6"/>
    </row>
    <row r="295" spans="2:7" ht="12.75" customHeight="1" x14ac:dyDescent="0.25">
      <c r="B295" s="6"/>
      <c r="C295" s="6"/>
      <c r="D295" s="6"/>
      <c r="E295" s="6"/>
      <c r="F295" s="6"/>
      <c r="G295" s="6"/>
    </row>
    <row r="296" spans="2:7" ht="12.75" customHeight="1" x14ac:dyDescent="0.25">
      <c r="B296" s="6"/>
      <c r="C296" s="6"/>
      <c r="D296" s="6"/>
      <c r="E296" s="6"/>
      <c r="F296" s="6"/>
      <c r="G296" s="6"/>
    </row>
    <row r="297" spans="2:7" ht="12.75" customHeight="1" x14ac:dyDescent="0.25">
      <c r="B297" s="6"/>
      <c r="C297" s="6"/>
      <c r="D297" s="6"/>
      <c r="E297" s="6"/>
      <c r="F297" s="6"/>
      <c r="G297" s="6"/>
    </row>
    <row r="298" spans="2:7" ht="12.75" customHeight="1" x14ac:dyDescent="0.25">
      <c r="B298" s="6"/>
      <c r="C298" s="6"/>
      <c r="D298" s="6"/>
      <c r="E298" s="6"/>
      <c r="F298" s="6"/>
      <c r="G298" s="6"/>
    </row>
    <row r="299" spans="2:7" ht="12.75" customHeight="1" x14ac:dyDescent="0.25">
      <c r="B299" s="6"/>
      <c r="C299" s="6"/>
      <c r="D299" s="6"/>
      <c r="E299" s="6"/>
      <c r="F299" s="6"/>
      <c r="G299" s="6"/>
    </row>
    <row r="300" spans="2:7" ht="12.75" customHeight="1" x14ac:dyDescent="0.25">
      <c r="B300" s="6"/>
      <c r="C300" s="6"/>
      <c r="D300" s="6"/>
      <c r="E300" s="6"/>
      <c r="F300" s="6"/>
      <c r="G300" s="6"/>
    </row>
    <row r="301" spans="2:7" ht="12.75" customHeight="1" x14ac:dyDescent="0.25">
      <c r="B301" s="6"/>
      <c r="C301" s="6"/>
      <c r="D301" s="6"/>
      <c r="E301" s="6"/>
      <c r="F301" s="6"/>
      <c r="G301" s="6"/>
    </row>
    <row r="302" spans="2:7" ht="12.75" customHeight="1" x14ac:dyDescent="0.25">
      <c r="B302" s="6"/>
      <c r="C302" s="6"/>
      <c r="D302" s="6"/>
      <c r="E302" s="6"/>
      <c r="F302" s="6"/>
      <c r="G302" s="6"/>
    </row>
    <row r="303" spans="2:7" ht="12.75" customHeight="1" x14ac:dyDescent="0.25">
      <c r="B303" s="6"/>
      <c r="C303" s="6"/>
      <c r="D303" s="6"/>
      <c r="E303" s="6"/>
      <c r="F303" s="6"/>
      <c r="G303" s="6"/>
    </row>
    <row r="304" spans="2:7" ht="12.75" customHeight="1" x14ac:dyDescent="0.25">
      <c r="B304" s="6"/>
      <c r="C304" s="6"/>
      <c r="D304" s="6"/>
      <c r="E304" s="6"/>
      <c r="F304" s="6"/>
      <c r="G304" s="6"/>
    </row>
    <row r="305" spans="2:7" ht="12.75" customHeight="1" x14ac:dyDescent="0.25">
      <c r="B305" s="6"/>
      <c r="C305" s="6"/>
      <c r="D305" s="6"/>
      <c r="E305" s="6"/>
      <c r="F305" s="6"/>
      <c r="G305" s="6"/>
    </row>
    <row r="306" spans="2:7" ht="12.75" customHeight="1" x14ac:dyDescent="0.25">
      <c r="B306" s="6"/>
      <c r="C306" s="6"/>
      <c r="D306" s="6"/>
      <c r="E306" s="6"/>
      <c r="F306" s="6"/>
      <c r="G306" s="6"/>
    </row>
    <row r="307" spans="2:7" ht="12.75" customHeight="1" x14ac:dyDescent="0.25">
      <c r="B307" s="6"/>
      <c r="C307" s="6"/>
      <c r="D307" s="6"/>
      <c r="E307" s="6"/>
      <c r="F307" s="6"/>
      <c r="G307" s="6"/>
    </row>
    <row r="308" spans="2:7" ht="12.75" customHeight="1" x14ac:dyDescent="0.25">
      <c r="B308" s="6"/>
      <c r="C308" s="6"/>
      <c r="D308" s="6"/>
      <c r="E308" s="6"/>
      <c r="F308" s="6"/>
      <c r="G308" s="6"/>
    </row>
    <row r="309" spans="2:7" ht="12.75" customHeight="1" x14ac:dyDescent="0.25">
      <c r="B309" s="6"/>
      <c r="C309" s="6"/>
      <c r="D309" s="6"/>
      <c r="E309" s="6"/>
      <c r="F309" s="6"/>
      <c r="G309" s="6"/>
    </row>
    <row r="310" spans="2:7" ht="12.75" customHeight="1" x14ac:dyDescent="0.25">
      <c r="B310" s="6"/>
      <c r="C310" s="6"/>
      <c r="D310" s="6"/>
      <c r="E310" s="6"/>
      <c r="F310" s="6"/>
      <c r="G310" s="6"/>
    </row>
    <row r="311" spans="2:7" ht="12.75" customHeight="1" x14ac:dyDescent="0.25">
      <c r="B311" s="6"/>
      <c r="C311" s="6"/>
      <c r="D311" s="6"/>
      <c r="E311" s="6"/>
      <c r="F311" s="6"/>
      <c r="G311" s="6"/>
    </row>
    <row r="312" spans="2:7" ht="12.75" customHeight="1" x14ac:dyDescent="0.25">
      <c r="B312" s="6"/>
      <c r="C312" s="6"/>
      <c r="D312" s="6"/>
      <c r="E312" s="6"/>
      <c r="F312" s="6"/>
      <c r="G312" s="6"/>
    </row>
    <row r="313" spans="2:7" ht="12.75" customHeight="1" x14ac:dyDescent="0.25">
      <c r="B313" s="6"/>
      <c r="C313" s="6"/>
      <c r="D313" s="6"/>
      <c r="E313" s="6"/>
      <c r="F313" s="6"/>
      <c r="G313" s="6"/>
    </row>
    <row r="314" spans="2:7" ht="12.75" customHeight="1" x14ac:dyDescent="0.25">
      <c r="B314" s="6"/>
      <c r="C314" s="6"/>
      <c r="D314" s="6"/>
      <c r="E314" s="6"/>
      <c r="F314" s="6"/>
      <c r="G314" s="6"/>
    </row>
    <row r="315" spans="2:7" ht="12.75" customHeight="1" x14ac:dyDescent="0.25">
      <c r="B315" s="6"/>
      <c r="C315" s="6"/>
      <c r="D315" s="6"/>
      <c r="E315" s="6"/>
      <c r="F315" s="6"/>
      <c r="G315" s="6"/>
    </row>
    <row r="316" spans="2:7" ht="12.75" customHeight="1" x14ac:dyDescent="0.25">
      <c r="B316" s="6"/>
      <c r="C316" s="6"/>
      <c r="D316" s="6"/>
      <c r="E316" s="6"/>
      <c r="F316" s="6"/>
      <c r="G316" s="6"/>
    </row>
    <row r="317" spans="2:7" ht="12.75" customHeight="1" x14ac:dyDescent="0.25">
      <c r="B317" s="6"/>
      <c r="C317" s="6"/>
      <c r="D317" s="6"/>
      <c r="E317" s="6"/>
      <c r="F317" s="6"/>
      <c r="G317" s="6"/>
    </row>
    <row r="318" spans="2:7" ht="12.75" customHeight="1" x14ac:dyDescent="0.25">
      <c r="B318" s="6"/>
      <c r="C318" s="6"/>
      <c r="D318" s="6"/>
      <c r="E318" s="6"/>
      <c r="F318" s="6"/>
      <c r="G318" s="6"/>
    </row>
    <row r="319" spans="2:7" ht="12.75" customHeight="1" x14ac:dyDescent="0.25">
      <c r="B319" s="6"/>
      <c r="C319" s="6"/>
      <c r="D319" s="6"/>
      <c r="E319" s="6"/>
      <c r="F319" s="6"/>
      <c r="G319" s="6"/>
    </row>
    <row r="320" spans="2:7" ht="12.75" customHeight="1" x14ac:dyDescent="0.25">
      <c r="B320" s="6"/>
      <c r="C320" s="6"/>
      <c r="D320" s="6"/>
      <c r="E320" s="6"/>
      <c r="F320" s="6"/>
      <c r="G320" s="6"/>
    </row>
    <row r="321" spans="2:7" ht="12.75" customHeight="1" x14ac:dyDescent="0.25">
      <c r="B321" s="6"/>
      <c r="C321" s="6"/>
      <c r="D321" s="6"/>
      <c r="E321" s="6"/>
      <c r="F321" s="6"/>
      <c r="G321" s="6"/>
    </row>
    <row r="322" spans="2:7" ht="12.75" customHeight="1" x14ac:dyDescent="0.25">
      <c r="B322" s="6"/>
      <c r="C322" s="6"/>
      <c r="D322" s="6"/>
      <c r="E322" s="6"/>
      <c r="F322" s="6"/>
      <c r="G322" s="6"/>
    </row>
    <row r="323" spans="2:7" ht="12.75" customHeight="1" x14ac:dyDescent="0.25">
      <c r="B323" s="6"/>
      <c r="C323" s="6"/>
      <c r="D323" s="6"/>
      <c r="E323" s="6"/>
      <c r="F323" s="6"/>
      <c r="G323" s="6"/>
    </row>
    <row r="324" spans="2:7" ht="12.75" customHeight="1" x14ac:dyDescent="0.25">
      <c r="B324" s="6"/>
      <c r="C324" s="6"/>
      <c r="D324" s="6"/>
      <c r="E324" s="6"/>
      <c r="F324" s="6"/>
      <c r="G324" s="6"/>
    </row>
    <row r="325" spans="2:7" ht="12.75" customHeight="1" x14ac:dyDescent="0.25">
      <c r="B325" s="6"/>
      <c r="C325" s="6"/>
      <c r="D325" s="6"/>
      <c r="E325" s="6"/>
      <c r="F325" s="6"/>
      <c r="G325" s="6"/>
    </row>
    <row r="326" spans="2:7" ht="12.75" customHeight="1" x14ac:dyDescent="0.25">
      <c r="B326" s="6"/>
      <c r="C326" s="6"/>
      <c r="D326" s="6"/>
      <c r="E326" s="6"/>
      <c r="F326" s="6"/>
      <c r="G326" s="6"/>
    </row>
    <row r="327" spans="2:7" ht="12.75" customHeight="1" x14ac:dyDescent="0.25">
      <c r="B327" s="6"/>
      <c r="C327" s="6"/>
      <c r="D327" s="6"/>
      <c r="E327" s="6"/>
      <c r="F327" s="6"/>
      <c r="G327" s="6"/>
    </row>
    <row r="328" spans="2:7" ht="12.75" customHeight="1" x14ac:dyDescent="0.25">
      <c r="B328" s="6"/>
      <c r="C328" s="6"/>
      <c r="D328" s="6"/>
      <c r="E328" s="6"/>
      <c r="F328" s="6"/>
      <c r="G328" s="6"/>
    </row>
    <row r="329" spans="2:7" ht="12.75" customHeight="1" x14ac:dyDescent="0.25">
      <c r="B329" s="6"/>
      <c r="C329" s="6"/>
      <c r="D329" s="6"/>
      <c r="E329" s="6"/>
      <c r="F329" s="6"/>
      <c r="G329" s="6"/>
    </row>
    <row r="330" spans="2:7" ht="12.75" customHeight="1" x14ac:dyDescent="0.25">
      <c r="B330" s="6"/>
      <c r="C330" s="6"/>
      <c r="D330" s="6"/>
      <c r="E330" s="6"/>
      <c r="F330" s="6"/>
      <c r="G330" s="6"/>
    </row>
    <row r="331" spans="2:7" ht="12.75" customHeight="1" x14ac:dyDescent="0.25">
      <c r="B331" s="6"/>
      <c r="C331" s="6"/>
      <c r="D331" s="6"/>
      <c r="E331" s="6"/>
      <c r="F331" s="6"/>
      <c r="G331" s="6"/>
    </row>
    <row r="332" spans="2:7" ht="12.75" customHeight="1" x14ac:dyDescent="0.25">
      <c r="B332" s="6"/>
      <c r="C332" s="6"/>
      <c r="D332" s="6"/>
      <c r="E332" s="6"/>
      <c r="F332" s="6"/>
      <c r="G332" s="6"/>
    </row>
    <row r="333" spans="2:7" ht="12.75" customHeight="1" x14ac:dyDescent="0.25">
      <c r="B333" s="6"/>
      <c r="C333" s="6"/>
      <c r="D333" s="6"/>
      <c r="E333" s="6"/>
      <c r="F333" s="6"/>
      <c r="G333" s="6"/>
    </row>
    <row r="334" spans="2:7" ht="12.75" customHeight="1" x14ac:dyDescent="0.25">
      <c r="B334" s="6"/>
      <c r="C334" s="6"/>
      <c r="D334" s="6"/>
      <c r="E334" s="6"/>
      <c r="F334" s="6"/>
      <c r="G334" s="6"/>
    </row>
    <row r="335" spans="2:7" ht="12.75" customHeight="1" x14ac:dyDescent="0.25">
      <c r="B335" s="6"/>
      <c r="C335" s="6"/>
      <c r="D335" s="6"/>
      <c r="E335" s="6"/>
      <c r="F335" s="6"/>
      <c r="G335" s="6"/>
    </row>
    <row r="336" spans="2:7" ht="12.75" customHeight="1" x14ac:dyDescent="0.25">
      <c r="B336" s="6"/>
      <c r="C336" s="6"/>
      <c r="D336" s="6"/>
      <c r="E336" s="6"/>
      <c r="F336" s="6"/>
      <c r="G336" s="6"/>
    </row>
    <row r="337" spans="2:7" ht="12.75" customHeight="1" x14ac:dyDescent="0.25">
      <c r="B337" s="6"/>
      <c r="C337" s="6"/>
      <c r="D337" s="6"/>
      <c r="E337" s="6"/>
      <c r="F337" s="6"/>
      <c r="G337" s="6"/>
    </row>
    <row r="338" spans="2:7" ht="12.75" customHeight="1" x14ac:dyDescent="0.25">
      <c r="B338" s="6"/>
      <c r="C338" s="6"/>
      <c r="D338" s="6"/>
      <c r="E338" s="6"/>
      <c r="F338" s="6"/>
      <c r="G338" s="6"/>
    </row>
    <row r="339" spans="2:7" ht="12.75" customHeight="1" x14ac:dyDescent="0.25">
      <c r="B339" s="6"/>
      <c r="C339" s="6"/>
      <c r="D339" s="6"/>
      <c r="E339" s="6"/>
      <c r="F339" s="6"/>
      <c r="G339" s="6"/>
    </row>
    <row r="340" spans="2:7" ht="12.75" customHeight="1" x14ac:dyDescent="0.25">
      <c r="B340" s="6"/>
      <c r="C340" s="6"/>
      <c r="D340" s="6"/>
      <c r="E340" s="6"/>
      <c r="F340" s="6"/>
      <c r="G340" s="6"/>
    </row>
    <row r="341" spans="2:7" ht="12.75" customHeight="1" x14ac:dyDescent="0.25">
      <c r="B341" s="6"/>
      <c r="C341" s="6"/>
      <c r="D341" s="6"/>
      <c r="E341" s="6"/>
      <c r="F341" s="6"/>
      <c r="G341" s="6"/>
    </row>
    <row r="342" spans="2:7" ht="12.75" customHeight="1" x14ac:dyDescent="0.25">
      <c r="B342" s="6"/>
      <c r="C342" s="6"/>
      <c r="D342" s="6"/>
      <c r="E342" s="6"/>
      <c r="F342" s="6"/>
      <c r="G342" s="6"/>
    </row>
    <row r="343" spans="2:7" ht="12.75" customHeight="1" x14ac:dyDescent="0.25">
      <c r="B343" s="6"/>
      <c r="C343" s="6"/>
      <c r="D343" s="6"/>
      <c r="E343" s="6"/>
      <c r="F343" s="6"/>
      <c r="G343" s="6"/>
    </row>
    <row r="344" spans="2:7" ht="12.75" customHeight="1" x14ac:dyDescent="0.25">
      <c r="B344" s="6"/>
      <c r="C344" s="6"/>
      <c r="D344" s="6"/>
      <c r="E344" s="6"/>
      <c r="F344" s="6"/>
      <c r="G344" s="6"/>
    </row>
    <row r="345" spans="2:7" ht="12.75" customHeight="1" x14ac:dyDescent="0.25">
      <c r="B345" s="6"/>
      <c r="C345" s="6"/>
      <c r="D345" s="6"/>
      <c r="E345" s="6"/>
      <c r="F345" s="6"/>
      <c r="G345" s="6"/>
    </row>
    <row r="346" spans="2:7" ht="12.75" customHeight="1" x14ac:dyDescent="0.25">
      <c r="B346" s="6"/>
      <c r="C346" s="6"/>
      <c r="D346" s="6"/>
      <c r="E346" s="6"/>
      <c r="F346" s="6"/>
      <c r="G346" s="6"/>
    </row>
    <row r="347" spans="2:7" ht="12.75" customHeight="1" x14ac:dyDescent="0.25">
      <c r="B347" s="6"/>
      <c r="C347" s="6"/>
      <c r="D347" s="6"/>
      <c r="E347" s="6"/>
      <c r="F347" s="6"/>
      <c r="G347" s="6"/>
    </row>
    <row r="348" spans="2:7" ht="12.75" customHeight="1" x14ac:dyDescent="0.25">
      <c r="B348" s="6"/>
      <c r="C348" s="6"/>
      <c r="D348" s="6"/>
      <c r="E348" s="6"/>
      <c r="F348" s="6"/>
      <c r="G348" s="6"/>
    </row>
    <row r="349" spans="2:7" ht="12.75" customHeight="1" x14ac:dyDescent="0.25">
      <c r="B349" s="6"/>
      <c r="C349" s="6"/>
      <c r="D349" s="6"/>
      <c r="E349" s="6"/>
      <c r="F349" s="6"/>
      <c r="G349" s="6"/>
    </row>
    <row r="350" spans="2:7" ht="12.75" customHeight="1" x14ac:dyDescent="0.25">
      <c r="B350" s="6"/>
      <c r="C350" s="6"/>
      <c r="D350" s="6"/>
      <c r="E350" s="6"/>
      <c r="F350" s="6"/>
      <c r="G350" s="6"/>
    </row>
    <row r="351" spans="2:7" ht="12.75" customHeight="1" x14ac:dyDescent="0.25">
      <c r="B351" s="6"/>
      <c r="C351" s="6"/>
      <c r="D351" s="6"/>
      <c r="E351" s="6"/>
      <c r="F351" s="6"/>
      <c r="G351" s="6"/>
    </row>
    <row r="352" spans="2:7" ht="12.75" customHeight="1" x14ac:dyDescent="0.25">
      <c r="B352" s="6"/>
      <c r="C352" s="6"/>
      <c r="D352" s="6"/>
      <c r="E352" s="6"/>
      <c r="F352" s="6"/>
      <c r="G352" s="6"/>
    </row>
    <row r="353" spans="2:7" ht="12.75" customHeight="1" x14ac:dyDescent="0.25">
      <c r="B353" s="6"/>
      <c r="C353" s="6"/>
      <c r="D353" s="6"/>
      <c r="E353" s="6"/>
      <c r="F353" s="6"/>
      <c r="G353" s="6"/>
    </row>
    <row r="354" spans="2:7" ht="12.75" customHeight="1" x14ac:dyDescent="0.25">
      <c r="B354" s="6"/>
      <c r="C354" s="6"/>
      <c r="D354" s="6"/>
      <c r="E354" s="6"/>
      <c r="F354" s="6"/>
      <c r="G354" s="6"/>
    </row>
    <row r="355" spans="2:7" ht="12.75" customHeight="1" x14ac:dyDescent="0.25">
      <c r="B355" s="6"/>
      <c r="C355" s="6"/>
      <c r="D355" s="6"/>
      <c r="E355" s="6"/>
      <c r="F355" s="6"/>
      <c r="G355" s="6"/>
    </row>
    <row r="356" spans="2:7" ht="12.75" customHeight="1" x14ac:dyDescent="0.25">
      <c r="B356" s="6"/>
      <c r="C356" s="6"/>
      <c r="D356" s="6"/>
      <c r="E356" s="6"/>
      <c r="F356" s="6"/>
      <c r="G356" s="6"/>
    </row>
    <row r="357" spans="2:7" ht="12.75" customHeight="1" x14ac:dyDescent="0.25">
      <c r="B357" s="6"/>
      <c r="C357" s="6"/>
      <c r="D357" s="6"/>
      <c r="E357" s="6"/>
      <c r="F357" s="6"/>
      <c r="G357" s="6"/>
    </row>
    <row r="358" spans="2:7" ht="12.75" customHeight="1" x14ac:dyDescent="0.25">
      <c r="B358" s="6"/>
      <c r="C358" s="6"/>
      <c r="D358" s="6"/>
      <c r="E358" s="6"/>
      <c r="F358" s="6"/>
      <c r="G358" s="6"/>
    </row>
    <row r="359" spans="2:7" ht="12.75" customHeight="1" x14ac:dyDescent="0.25">
      <c r="B359" s="6"/>
      <c r="C359" s="6"/>
      <c r="D359" s="6"/>
      <c r="E359" s="6"/>
      <c r="F359" s="6"/>
      <c r="G359" s="6"/>
    </row>
    <row r="360" spans="2:7" ht="12.75" customHeight="1" x14ac:dyDescent="0.25">
      <c r="B360" s="6"/>
      <c r="C360" s="6"/>
      <c r="D360" s="6"/>
      <c r="E360" s="6"/>
      <c r="F360" s="6"/>
      <c r="G360" s="6"/>
    </row>
    <row r="361" spans="2:7" ht="12.75" customHeight="1" x14ac:dyDescent="0.25">
      <c r="B361" s="6"/>
      <c r="C361" s="6"/>
      <c r="D361" s="6"/>
      <c r="E361" s="6"/>
      <c r="F361" s="6"/>
      <c r="G361" s="6"/>
    </row>
    <row r="362" spans="2:7" ht="12.75" customHeight="1" x14ac:dyDescent="0.25">
      <c r="B362" s="6"/>
      <c r="C362" s="6"/>
      <c r="D362" s="6"/>
      <c r="E362" s="6"/>
      <c r="F362" s="6"/>
      <c r="G362" s="6"/>
    </row>
    <row r="363" spans="2:7" ht="12.75" customHeight="1" x14ac:dyDescent="0.25">
      <c r="B363" s="6"/>
      <c r="C363" s="6"/>
      <c r="D363" s="6"/>
      <c r="E363" s="6"/>
      <c r="F363" s="6"/>
      <c r="G363" s="6"/>
    </row>
    <row r="364" spans="2:7" ht="12.75" customHeight="1" x14ac:dyDescent="0.25">
      <c r="B364" s="6"/>
      <c r="C364" s="6"/>
      <c r="D364" s="6"/>
      <c r="E364" s="6"/>
      <c r="F364" s="6"/>
      <c r="G364" s="6"/>
    </row>
    <row r="365" spans="2:7" ht="12.75" customHeight="1" x14ac:dyDescent="0.25">
      <c r="B365" s="6"/>
      <c r="C365" s="6"/>
      <c r="D365" s="6"/>
      <c r="E365" s="6"/>
      <c r="F365" s="6"/>
      <c r="G365" s="6"/>
    </row>
    <row r="366" spans="2:7" ht="12.75" customHeight="1" x14ac:dyDescent="0.25">
      <c r="B366" s="6"/>
      <c r="C366" s="6"/>
      <c r="D366" s="6"/>
      <c r="E366" s="6"/>
      <c r="F366" s="6"/>
      <c r="G366" s="6"/>
    </row>
    <row r="367" spans="2:7" ht="12.75" customHeight="1" x14ac:dyDescent="0.25">
      <c r="B367" s="6"/>
      <c r="C367" s="6"/>
      <c r="D367" s="6"/>
      <c r="E367" s="6"/>
      <c r="F367" s="6"/>
      <c r="G367" s="6"/>
    </row>
    <row r="368" spans="2:7" ht="12.75" customHeight="1" x14ac:dyDescent="0.25">
      <c r="B368" s="6"/>
      <c r="C368" s="6"/>
      <c r="D368" s="6"/>
      <c r="E368" s="6"/>
      <c r="F368" s="6"/>
      <c r="G368" s="6"/>
    </row>
    <row r="369" spans="2:7" ht="12.75" customHeight="1" x14ac:dyDescent="0.25">
      <c r="B369" s="6"/>
      <c r="C369" s="6"/>
      <c r="D369" s="6"/>
      <c r="E369" s="6"/>
      <c r="F369" s="6"/>
      <c r="G369" s="6"/>
    </row>
    <row r="370" spans="2:7" ht="12.75" customHeight="1" x14ac:dyDescent="0.25">
      <c r="B370" s="6"/>
      <c r="C370" s="6"/>
      <c r="D370" s="6"/>
      <c r="E370" s="6"/>
      <c r="F370" s="6"/>
      <c r="G370" s="6"/>
    </row>
    <row r="371" spans="2:7" ht="12.75" customHeight="1" x14ac:dyDescent="0.25">
      <c r="B371" s="6"/>
      <c r="C371" s="6"/>
      <c r="D371" s="6"/>
      <c r="E371" s="6"/>
      <c r="F371" s="6"/>
      <c r="G371" s="6"/>
    </row>
    <row r="372" spans="2:7" ht="12.75" customHeight="1" x14ac:dyDescent="0.25">
      <c r="B372" s="6"/>
      <c r="C372" s="6"/>
      <c r="D372" s="6"/>
      <c r="E372" s="6"/>
      <c r="F372" s="6"/>
      <c r="G372" s="6"/>
    </row>
    <row r="373" spans="2:7" ht="12.75" customHeight="1" x14ac:dyDescent="0.25">
      <c r="B373" s="6"/>
      <c r="C373" s="6"/>
      <c r="D373" s="6"/>
      <c r="E373" s="6"/>
      <c r="F373" s="6"/>
      <c r="G373" s="6"/>
    </row>
    <row r="374" spans="2:7" ht="12.75" customHeight="1" x14ac:dyDescent="0.25">
      <c r="B374" s="6"/>
      <c r="C374" s="6"/>
      <c r="D374" s="6"/>
      <c r="E374" s="6"/>
      <c r="F374" s="6"/>
      <c r="G374" s="6"/>
    </row>
    <row r="375" spans="2:7" ht="12.75" customHeight="1" x14ac:dyDescent="0.25">
      <c r="B375" s="6"/>
      <c r="C375" s="6"/>
      <c r="D375" s="6"/>
      <c r="E375" s="6"/>
      <c r="F375" s="6"/>
      <c r="G375" s="6"/>
    </row>
    <row r="376" spans="2:7" ht="12.75" customHeight="1" x14ac:dyDescent="0.25">
      <c r="B376" s="6"/>
      <c r="C376" s="6"/>
      <c r="D376" s="6"/>
      <c r="E376" s="6"/>
      <c r="F376" s="6"/>
      <c r="G376" s="6"/>
    </row>
    <row r="377" spans="2:7" ht="12.75" customHeight="1" x14ac:dyDescent="0.25">
      <c r="B377" s="6"/>
      <c r="C377" s="6"/>
      <c r="D377" s="6"/>
      <c r="E377" s="6"/>
      <c r="F377" s="6"/>
      <c r="G377" s="6"/>
    </row>
    <row r="378" spans="2:7" ht="12.75" customHeight="1" x14ac:dyDescent="0.25">
      <c r="B378" s="6"/>
      <c r="C378" s="6"/>
      <c r="D378" s="6"/>
      <c r="E378" s="6"/>
      <c r="F378" s="6"/>
      <c r="G378" s="6"/>
    </row>
    <row r="379" spans="2:7" ht="12.75" customHeight="1" x14ac:dyDescent="0.25">
      <c r="B379" s="6"/>
      <c r="C379" s="6"/>
      <c r="D379" s="6"/>
      <c r="E379" s="6"/>
      <c r="F379" s="6"/>
      <c r="G379" s="6"/>
    </row>
    <row r="380" spans="2:7" ht="12.75" customHeight="1" x14ac:dyDescent="0.25">
      <c r="B380" s="6"/>
      <c r="C380" s="6"/>
      <c r="D380" s="6"/>
      <c r="E380" s="6"/>
      <c r="F380" s="6"/>
      <c r="G380" s="6"/>
    </row>
    <row r="381" spans="2:7" ht="12.75" customHeight="1" x14ac:dyDescent="0.25">
      <c r="B381" s="6"/>
      <c r="C381" s="6"/>
      <c r="D381" s="6"/>
      <c r="E381" s="6"/>
      <c r="F381" s="6"/>
      <c r="G381" s="6"/>
    </row>
    <row r="382" spans="2:7" ht="12.75" customHeight="1" x14ac:dyDescent="0.25">
      <c r="B382" s="6"/>
      <c r="C382" s="6"/>
      <c r="D382" s="6"/>
      <c r="E382" s="6"/>
      <c r="F382" s="6"/>
      <c r="G382" s="6"/>
    </row>
    <row r="383" spans="2:7" ht="12.75" customHeight="1" x14ac:dyDescent="0.25">
      <c r="B383" s="6"/>
      <c r="C383" s="6"/>
      <c r="D383" s="6"/>
      <c r="E383" s="6"/>
      <c r="F383" s="6"/>
      <c r="G383" s="6"/>
    </row>
    <row r="384" spans="2:7" ht="12.75" customHeight="1" x14ac:dyDescent="0.25">
      <c r="B384" s="6"/>
      <c r="C384" s="6"/>
      <c r="D384" s="6"/>
      <c r="E384" s="6"/>
      <c r="F384" s="6"/>
      <c r="G384" s="6"/>
    </row>
    <row r="385" spans="2:7" ht="12.75" customHeight="1" x14ac:dyDescent="0.25">
      <c r="B385" s="6"/>
      <c r="C385" s="6"/>
      <c r="D385" s="6"/>
      <c r="E385" s="6"/>
      <c r="F385" s="6"/>
      <c r="G385" s="6"/>
    </row>
    <row r="386" spans="2:7" ht="12.75" customHeight="1" x14ac:dyDescent="0.25">
      <c r="B386" s="6"/>
      <c r="C386" s="6"/>
      <c r="D386" s="6"/>
      <c r="E386" s="6"/>
      <c r="F386" s="6"/>
      <c r="G386" s="6"/>
    </row>
    <row r="387" spans="2:7" ht="12.75" customHeight="1" x14ac:dyDescent="0.25">
      <c r="B387" s="6"/>
      <c r="C387" s="6"/>
      <c r="D387" s="6"/>
      <c r="E387" s="6"/>
      <c r="F387" s="6"/>
      <c r="G387" s="6"/>
    </row>
    <row r="388" spans="2:7" ht="12.75" customHeight="1" x14ac:dyDescent="0.25">
      <c r="B388" s="6"/>
      <c r="C388" s="6"/>
      <c r="D388" s="6"/>
      <c r="E388" s="6"/>
      <c r="F388" s="6"/>
      <c r="G388" s="6"/>
    </row>
    <row r="389" spans="2:7" ht="12.75" customHeight="1" x14ac:dyDescent="0.25">
      <c r="B389" s="6"/>
      <c r="C389" s="6"/>
      <c r="D389" s="6"/>
      <c r="E389" s="6"/>
      <c r="F389" s="6"/>
      <c r="G389" s="6"/>
    </row>
    <row r="390" spans="2:7" ht="12.75" customHeight="1" x14ac:dyDescent="0.25">
      <c r="B390" s="6"/>
      <c r="C390" s="6"/>
      <c r="D390" s="6"/>
      <c r="E390" s="6"/>
      <c r="F390" s="6"/>
      <c r="G390" s="6"/>
    </row>
    <row r="391" spans="2:7" ht="12.75" customHeight="1" x14ac:dyDescent="0.25">
      <c r="B391" s="6"/>
      <c r="C391" s="6"/>
      <c r="D391" s="6"/>
      <c r="E391" s="6"/>
      <c r="F391" s="6"/>
      <c r="G391" s="6"/>
    </row>
    <row r="392" spans="2:7" ht="12.75" customHeight="1" x14ac:dyDescent="0.25">
      <c r="B392" s="6"/>
      <c r="C392" s="6"/>
      <c r="D392" s="6"/>
      <c r="E392" s="6"/>
      <c r="F392" s="6"/>
      <c r="G392" s="6"/>
    </row>
    <row r="393" spans="2:7" ht="12.75" customHeight="1" x14ac:dyDescent="0.25">
      <c r="B393" s="6"/>
      <c r="C393" s="6"/>
      <c r="D393" s="6"/>
      <c r="E393" s="6"/>
      <c r="F393" s="6"/>
      <c r="G393" s="6"/>
    </row>
    <row r="394" spans="2:7" ht="12.75" customHeight="1" x14ac:dyDescent="0.25">
      <c r="B394" s="6"/>
      <c r="C394" s="6"/>
      <c r="D394" s="6"/>
      <c r="E394" s="6"/>
      <c r="F394" s="6"/>
      <c r="G394" s="6"/>
    </row>
    <row r="395" spans="2:7" ht="12.75" customHeight="1" x14ac:dyDescent="0.25">
      <c r="B395" s="6"/>
      <c r="C395" s="6"/>
      <c r="D395" s="6"/>
      <c r="E395" s="6"/>
      <c r="F395" s="6"/>
      <c r="G395" s="6"/>
    </row>
    <row r="396" spans="2:7" ht="12.75" customHeight="1" x14ac:dyDescent="0.25">
      <c r="B396" s="6"/>
      <c r="C396" s="6"/>
      <c r="D396" s="6"/>
      <c r="E396" s="6"/>
      <c r="F396" s="6"/>
      <c r="G396" s="6"/>
    </row>
    <row r="397" spans="2:7" ht="12.75" customHeight="1" x14ac:dyDescent="0.25">
      <c r="B397" s="6"/>
      <c r="C397" s="6"/>
      <c r="D397" s="6"/>
      <c r="E397" s="6"/>
      <c r="F397" s="6"/>
      <c r="G397" s="6"/>
    </row>
    <row r="398" spans="2:7" ht="12.75" customHeight="1" x14ac:dyDescent="0.25">
      <c r="B398" s="6"/>
      <c r="C398" s="6"/>
      <c r="D398" s="6"/>
      <c r="E398" s="6"/>
      <c r="F398" s="6"/>
      <c r="G398" s="6"/>
    </row>
    <row r="399" spans="2:7" ht="12.75" customHeight="1" x14ac:dyDescent="0.25">
      <c r="B399" s="6"/>
      <c r="C399" s="6"/>
      <c r="D399" s="6"/>
      <c r="E399" s="6"/>
      <c r="F399" s="6"/>
      <c r="G399" s="6"/>
    </row>
    <row r="400" spans="2:7" ht="12.75" customHeight="1" x14ac:dyDescent="0.25">
      <c r="B400" s="6"/>
      <c r="C400" s="6"/>
      <c r="D400" s="6"/>
      <c r="E400" s="6"/>
      <c r="F400" s="6"/>
      <c r="G400" s="6"/>
    </row>
    <row r="401" spans="2:7" ht="12.75" customHeight="1" x14ac:dyDescent="0.25">
      <c r="B401" s="6"/>
      <c r="C401" s="6"/>
      <c r="D401" s="6"/>
      <c r="E401" s="6"/>
      <c r="F401" s="6"/>
      <c r="G401" s="6"/>
    </row>
    <row r="402" spans="2:7" ht="12.75" customHeight="1" x14ac:dyDescent="0.25">
      <c r="B402" s="6"/>
      <c r="C402" s="6"/>
      <c r="D402" s="6"/>
      <c r="E402" s="6"/>
      <c r="F402" s="6"/>
      <c r="G402" s="6"/>
    </row>
    <row r="403" spans="2:7" ht="12.75" customHeight="1" x14ac:dyDescent="0.25">
      <c r="B403" s="6"/>
      <c r="C403" s="6"/>
      <c r="D403" s="6"/>
      <c r="E403" s="6"/>
      <c r="F403" s="6"/>
      <c r="G403" s="6"/>
    </row>
    <row r="404" spans="2:7" ht="12.75" customHeight="1" x14ac:dyDescent="0.25">
      <c r="B404" s="6"/>
      <c r="C404" s="6"/>
      <c r="D404" s="6"/>
      <c r="E404" s="6"/>
      <c r="F404" s="6"/>
      <c r="G404" s="6"/>
    </row>
    <row r="405" spans="2:7" ht="12.75" customHeight="1" x14ac:dyDescent="0.25">
      <c r="B405" s="6"/>
      <c r="C405" s="6"/>
      <c r="D405" s="6"/>
      <c r="E405" s="6"/>
      <c r="F405" s="6"/>
      <c r="G405" s="6"/>
    </row>
    <row r="406" spans="2:7" ht="12.75" customHeight="1" x14ac:dyDescent="0.25">
      <c r="B406" s="6"/>
      <c r="C406" s="6"/>
      <c r="D406" s="6"/>
      <c r="E406" s="6"/>
      <c r="F406" s="6"/>
      <c r="G406" s="6"/>
    </row>
    <row r="407" spans="2:7" ht="12.75" customHeight="1" x14ac:dyDescent="0.25">
      <c r="B407" s="6"/>
      <c r="C407" s="6"/>
      <c r="D407" s="6"/>
      <c r="E407" s="6"/>
      <c r="F407" s="6"/>
      <c r="G407" s="6"/>
    </row>
    <row r="408" spans="2:7" ht="12.75" customHeight="1" x14ac:dyDescent="0.25">
      <c r="B408" s="6"/>
      <c r="C408" s="6"/>
      <c r="D408" s="6"/>
      <c r="E408" s="6"/>
      <c r="F408" s="6"/>
      <c r="G408" s="6"/>
    </row>
    <row r="409" spans="2:7" ht="12.75" customHeight="1" x14ac:dyDescent="0.25">
      <c r="B409" s="6"/>
      <c r="C409" s="6"/>
      <c r="D409" s="6"/>
      <c r="E409" s="6"/>
      <c r="F409" s="6"/>
      <c r="G409" s="6"/>
    </row>
    <row r="410" spans="2:7" ht="12.75" customHeight="1" x14ac:dyDescent="0.25">
      <c r="B410" s="6"/>
      <c r="C410" s="6"/>
      <c r="D410" s="6"/>
      <c r="E410" s="6"/>
      <c r="F410" s="6"/>
      <c r="G410" s="6"/>
    </row>
    <row r="411" spans="2:7" ht="12.75" customHeight="1" x14ac:dyDescent="0.25">
      <c r="B411" s="6"/>
      <c r="C411" s="6"/>
      <c r="D411" s="6"/>
      <c r="E411" s="6"/>
      <c r="F411" s="6"/>
      <c r="G411" s="6"/>
    </row>
    <row r="412" spans="2:7" ht="12.75" customHeight="1" x14ac:dyDescent="0.25">
      <c r="B412" s="6"/>
      <c r="C412" s="6"/>
      <c r="D412" s="6"/>
      <c r="E412" s="6"/>
      <c r="F412" s="6"/>
      <c r="G412" s="6"/>
    </row>
    <row r="413" spans="2:7" ht="12.75" customHeight="1" x14ac:dyDescent="0.25">
      <c r="B413" s="6"/>
      <c r="C413" s="6"/>
      <c r="D413" s="6"/>
      <c r="E413" s="6"/>
      <c r="F413" s="6"/>
      <c r="G413" s="6"/>
    </row>
    <row r="414" spans="2:7" ht="12.75" customHeight="1" x14ac:dyDescent="0.25">
      <c r="B414" s="6"/>
      <c r="C414" s="6"/>
      <c r="D414" s="6"/>
      <c r="E414" s="6"/>
      <c r="F414" s="6"/>
      <c r="G414" s="6"/>
    </row>
    <row r="415" spans="2:7" ht="12.75" customHeight="1" x14ac:dyDescent="0.25">
      <c r="B415" s="6"/>
      <c r="C415" s="6"/>
      <c r="D415" s="6"/>
      <c r="E415" s="6"/>
      <c r="F415" s="6"/>
      <c r="G415" s="6"/>
    </row>
    <row r="416" spans="2:7" ht="12.75" customHeight="1" x14ac:dyDescent="0.25">
      <c r="B416" s="6"/>
      <c r="C416" s="6"/>
      <c r="D416" s="6"/>
      <c r="E416" s="6"/>
      <c r="F416" s="6"/>
      <c r="G416" s="6"/>
    </row>
    <row r="417" spans="2:7" ht="12.75" customHeight="1" x14ac:dyDescent="0.25">
      <c r="B417" s="6"/>
      <c r="C417" s="6"/>
      <c r="D417" s="6"/>
      <c r="E417" s="6"/>
      <c r="F417" s="6"/>
      <c r="G417" s="6"/>
    </row>
    <row r="418" spans="2:7" ht="12.75" customHeight="1" x14ac:dyDescent="0.25">
      <c r="B418" s="6"/>
      <c r="C418" s="6"/>
      <c r="D418" s="6"/>
      <c r="E418" s="6"/>
      <c r="F418" s="6"/>
      <c r="G418" s="6"/>
    </row>
    <row r="419" spans="2:7" ht="12.75" customHeight="1" x14ac:dyDescent="0.25">
      <c r="B419" s="6"/>
      <c r="C419" s="6"/>
      <c r="D419" s="6"/>
      <c r="E419" s="6"/>
      <c r="F419" s="6"/>
      <c r="G419" s="6"/>
    </row>
    <row r="420" spans="2:7" ht="12.75" customHeight="1" x14ac:dyDescent="0.25">
      <c r="B420" s="6"/>
      <c r="C420" s="6"/>
      <c r="D420" s="6"/>
      <c r="E420" s="6"/>
      <c r="F420" s="6"/>
      <c r="G420" s="6"/>
    </row>
    <row r="421" spans="2:7" ht="12.75" customHeight="1" x14ac:dyDescent="0.25">
      <c r="B421" s="6"/>
      <c r="C421" s="6"/>
      <c r="D421" s="6"/>
      <c r="E421" s="6"/>
      <c r="F421" s="6"/>
      <c r="G421" s="6"/>
    </row>
    <row r="422" spans="2:7" ht="12.75" customHeight="1" x14ac:dyDescent="0.25">
      <c r="B422" s="6"/>
      <c r="C422" s="6"/>
      <c r="D422" s="6"/>
      <c r="E422" s="6"/>
      <c r="F422" s="6"/>
      <c r="G422" s="6"/>
    </row>
    <row r="423" spans="2:7" ht="12.75" customHeight="1" x14ac:dyDescent="0.25">
      <c r="B423" s="6"/>
      <c r="C423" s="6"/>
      <c r="D423" s="6"/>
      <c r="E423" s="6"/>
      <c r="F423" s="6"/>
      <c r="G423" s="6"/>
    </row>
    <row r="424" spans="2:7" ht="12.75" customHeight="1" x14ac:dyDescent="0.25">
      <c r="B424" s="6"/>
      <c r="C424" s="6"/>
      <c r="D424" s="6"/>
      <c r="E424" s="6"/>
      <c r="F424" s="6"/>
      <c r="G424" s="6"/>
    </row>
    <row r="425" spans="2:7" ht="12.75" customHeight="1" x14ac:dyDescent="0.25">
      <c r="B425" s="6"/>
      <c r="C425" s="6"/>
      <c r="D425" s="6"/>
      <c r="E425" s="6"/>
      <c r="F425" s="6"/>
      <c r="G425" s="6"/>
    </row>
    <row r="426" spans="2:7" ht="12.75" customHeight="1" x14ac:dyDescent="0.25">
      <c r="B426" s="6"/>
      <c r="C426" s="6"/>
      <c r="D426" s="6"/>
      <c r="E426" s="6"/>
      <c r="F426" s="6"/>
      <c r="G426" s="6"/>
    </row>
    <row r="427" spans="2:7" ht="12.75" customHeight="1" x14ac:dyDescent="0.25">
      <c r="B427" s="6"/>
      <c r="C427" s="6"/>
      <c r="D427" s="6"/>
      <c r="E427" s="6"/>
      <c r="F427" s="6"/>
      <c r="G427" s="6"/>
    </row>
    <row r="428" spans="2:7" ht="12.75" customHeight="1" x14ac:dyDescent="0.25">
      <c r="B428" s="6"/>
      <c r="C428" s="6"/>
      <c r="D428" s="6"/>
      <c r="E428" s="6"/>
      <c r="F428" s="6"/>
      <c r="G428" s="6"/>
    </row>
    <row r="429" spans="2:7" ht="12.75" customHeight="1" x14ac:dyDescent="0.25">
      <c r="B429" s="6"/>
      <c r="C429" s="6"/>
      <c r="D429" s="6"/>
      <c r="E429" s="6"/>
      <c r="F429" s="6"/>
      <c r="G429" s="6"/>
    </row>
    <row r="430" spans="2:7" ht="12.75" customHeight="1" x14ac:dyDescent="0.25">
      <c r="B430" s="6"/>
      <c r="C430" s="6"/>
      <c r="D430" s="6"/>
      <c r="E430" s="6"/>
      <c r="F430" s="6"/>
      <c r="G430" s="6"/>
    </row>
    <row r="431" spans="2:7" ht="12.75" customHeight="1" x14ac:dyDescent="0.25">
      <c r="B431" s="6"/>
      <c r="C431" s="6"/>
      <c r="D431" s="6"/>
      <c r="E431" s="6"/>
      <c r="F431" s="6"/>
      <c r="G431" s="6"/>
    </row>
    <row r="432" spans="2:7" ht="12.75" customHeight="1" x14ac:dyDescent="0.25">
      <c r="B432" s="6"/>
      <c r="C432" s="6"/>
      <c r="D432" s="6"/>
      <c r="E432" s="6"/>
      <c r="F432" s="6"/>
      <c r="G432" s="6"/>
    </row>
    <row r="433" spans="2:7" ht="12.75" customHeight="1" x14ac:dyDescent="0.25">
      <c r="B433" s="6"/>
      <c r="C433" s="6"/>
      <c r="D433" s="6"/>
      <c r="E433" s="6"/>
      <c r="F433" s="6"/>
      <c r="G433" s="6"/>
    </row>
    <row r="434" spans="2:7" ht="12.75" customHeight="1" x14ac:dyDescent="0.25">
      <c r="B434" s="6"/>
      <c r="C434" s="6"/>
      <c r="D434" s="6"/>
      <c r="E434" s="6"/>
      <c r="F434" s="6"/>
      <c r="G434" s="6"/>
    </row>
    <row r="435" spans="2:7" ht="12.75" customHeight="1" x14ac:dyDescent="0.25">
      <c r="B435" s="6"/>
      <c r="C435" s="6"/>
      <c r="D435" s="6"/>
      <c r="E435" s="6"/>
      <c r="F435" s="6"/>
      <c r="G435" s="6"/>
    </row>
    <row r="436" spans="2:7" ht="12.75" customHeight="1" x14ac:dyDescent="0.25">
      <c r="B436" s="6"/>
      <c r="C436" s="6"/>
      <c r="D436" s="6"/>
      <c r="E436" s="6"/>
      <c r="F436" s="6"/>
      <c r="G436" s="6"/>
    </row>
    <row r="437" spans="2:7" ht="12.75" customHeight="1" x14ac:dyDescent="0.25">
      <c r="B437" s="6"/>
      <c r="C437" s="6"/>
      <c r="D437" s="6"/>
      <c r="E437" s="6"/>
      <c r="F437" s="6"/>
      <c r="G437" s="6"/>
    </row>
    <row r="438" spans="2:7" ht="12.75" customHeight="1" x14ac:dyDescent="0.25">
      <c r="B438" s="6"/>
      <c r="C438" s="6"/>
      <c r="D438" s="6"/>
      <c r="E438" s="6"/>
      <c r="F438" s="6"/>
      <c r="G438" s="6"/>
    </row>
    <row r="439" spans="2:7" ht="12.75" customHeight="1" x14ac:dyDescent="0.25">
      <c r="B439" s="6"/>
      <c r="C439" s="6"/>
      <c r="D439" s="6"/>
      <c r="E439" s="6"/>
      <c r="F439" s="6"/>
      <c r="G439" s="6"/>
    </row>
    <row r="440" spans="2:7" ht="12.75" customHeight="1" x14ac:dyDescent="0.25">
      <c r="B440" s="6"/>
      <c r="C440" s="6"/>
      <c r="D440" s="6"/>
      <c r="E440" s="6"/>
      <c r="F440" s="6"/>
      <c r="G440" s="6"/>
    </row>
    <row r="441" spans="2:7" ht="12.75" customHeight="1" x14ac:dyDescent="0.25">
      <c r="B441" s="6"/>
      <c r="C441" s="6"/>
      <c r="D441" s="6"/>
      <c r="E441" s="6"/>
      <c r="F441" s="6"/>
      <c r="G441" s="6"/>
    </row>
    <row r="442" spans="2:7" ht="12.75" customHeight="1" x14ac:dyDescent="0.25">
      <c r="B442" s="6"/>
      <c r="C442" s="6"/>
      <c r="D442" s="6"/>
      <c r="E442" s="6"/>
      <c r="F442" s="6"/>
      <c r="G442" s="6"/>
    </row>
    <row r="443" spans="2:7" ht="12.75" customHeight="1" x14ac:dyDescent="0.25">
      <c r="B443" s="6"/>
      <c r="C443" s="6"/>
      <c r="D443" s="6"/>
      <c r="E443" s="6"/>
      <c r="F443" s="6"/>
      <c r="G443" s="6"/>
    </row>
    <row r="444" spans="2:7" ht="12.75" customHeight="1" x14ac:dyDescent="0.25">
      <c r="B444" s="6"/>
      <c r="C444" s="6"/>
      <c r="D444" s="6"/>
      <c r="E444" s="6"/>
      <c r="F444" s="6"/>
      <c r="G444" s="6"/>
    </row>
    <row r="445" spans="2:7" ht="12.75" customHeight="1" x14ac:dyDescent="0.25">
      <c r="B445" s="6"/>
      <c r="C445" s="6"/>
      <c r="D445" s="6"/>
      <c r="E445" s="6"/>
      <c r="F445" s="6"/>
      <c r="G445" s="6"/>
    </row>
    <row r="446" spans="2:7" ht="12.75" customHeight="1" x14ac:dyDescent="0.25">
      <c r="B446" s="6"/>
      <c r="C446" s="6"/>
      <c r="D446" s="6"/>
      <c r="E446" s="6"/>
      <c r="F446" s="6"/>
      <c r="G446" s="6"/>
    </row>
    <row r="447" spans="2:7" ht="12.75" customHeight="1" x14ac:dyDescent="0.25">
      <c r="B447" s="6"/>
      <c r="C447" s="6"/>
      <c r="D447" s="6"/>
      <c r="E447" s="6"/>
      <c r="F447" s="6"/>
      <c r="G447" s="6"/>
    </row>
    <row r="448" spans="2:7" ht="12.75" customHeight="1" x14ac:dyDescent="0.25">
      <c r="B448" s="6"/>
      <c r="C448" s="6"/>
      <c r="D448" s="6"/>
      <c r="E448" s="6"/>
      <c r="F448" s="6"/>
      <c r="G448" s="6"/>
    </row>
    <row r="449" spans="2:7" ht="12.75" customHeight="1" x14ac:dyDescent="0.25">
      <c r="B449" s="6"/>
      <c r="C449" s="6"/>
      <c r="D449" s="6"/>
      <c r="E449" s="6"/>
      <c r="F449" s="6"/>
      <c r="G449" s="6"/>
    </row>
    <row r="450" spans="2:7" ht="12.75" customHeight="1" x14ac:dyDescent="0.25">
      <c r="B450" s="6"/>
      <c r="C450" s="6"/>
      <c r="D450" s="6"/>
      <c r="E450" s="6"/>
      <c r="F450" s="6"/>
      <c r="G450" s="6"/>
    </row>
    <row r="451" spans="2:7" ht="12.75" customHeight="1" x14ac:dyDescent="0.25">
      <c r="B451" s="6"/>
      <c r="C451" s="6"/>
      <c r="D451" s="6"/>
      <c r="E451" s="6"/>
      <c r="F451" s="6"/>
      <c r="G451" s="6"/>
    </row>
    <row r="452" spans="2:7" ht="12.75" customHeight="1" x14ac:dyDescent="0.25">
      <c r="B452" s="6"/>
      <c r="C452" s="6"/>
      <c r="D452" s="6"/>
      <c r="E452" s="6"/>
      <c r="F452" s="6"/>
      <c r="G452" s="6"/>
    </row>
    <row r="453" spans="2:7" ht="12.75" customHeight="1" x14ac:dyDescent="0.25">
      <c r="B453" s="6"/>
      <c r="C453" s="6"/>
      <c r="D453" s="6"/>
      <c r="E453" s="6"/>
      <c r="F453" s="6"/>
      <c r="G453" s="6"/>
    </row>
    <row r="454" spans="2:7" ht="12.75" customHeight="1" x14ac:dyDescent="0.25">
      <c r="B454" s="6"/>
      <c r="C454" s="6"/>
      <c r="D454" s="6"/>
      <c r="E454" s="6"/>
      <c r="F454" s="6"/>
      <c r="G454" s="6"/>
    </row>
    <row r="455" spans="2:7" ht="12.75" customHeight="1" x14ac:dyDescent="0.25">
      <c r="B455" s="6"/>
      <c r="C455" s="6"/>
      <c r="D455" s="6"/>
      <c r="E455" s="6"/>
      <c r="F455" s="6"/>
      <c r="G455" s="6"/>
    </row>
    <row r="456" spans="2:7" ht="12.75" customHeight="1" x14ac:dyDescent="0.25">
      <c r="B456" s="6"/>
      <c r="C456" s="6"/>
      <c r="D456" s="6"/>
      <c r="E456" s="6"/>
      <c r="F456" s="6"/>
      <c r="G456" s="6"/>
    </row>
    <row r="457" spans="2:7" ht="12.75" customHeight="1" x14ac:dyDescent="0.25">
      <c r="B457" s="6"/>
      <c r="C457" s="6"/>
      <c r="D457" s="6"/>
      <c r="E457" s="6"/>
      <c r="F457" s="6"/>
      <c r="G457" s="6"/>
    </row>
    <row r="458" spans="2:7" ht="12.75" customHeight="1" x14ac:dyDescent="0.25">
      <c r="B458" s="6"/>
      <c r="C458" s="6"/>
      <c r="D458" s="6"/>
      <c r="E458" s="6"/>
      <c r="F458" s="6"/>
      <c r="G458" s="6"/>
    </row>
    <row r="459" spans="2:7" ht="12.75" customHeight="1" x14ac:dyDescent="0.25">
      <c r="B459" s="6"/>
      <c r="C459" s="6"/>
      <c r="D459" s="6"/>
      <c r="E459" s="6"/>
      <c r="F459" s="6"/>
      <c r="G459" s="6"/>
    </row>
    <row r="460" spans="2:7" ht="12.75" customHeight="1" x14ac:dyDescent="0.25">
      <c r="B460" s="6"/>
      <c r="C460" s="6"/>
      <c r="D460" s="6"/>
      <c r="E460" s="6"/>
      <c r="F460" s="6"/>
      <c r="G460" s="6"/>
    </row>
    <row r="461" spans="2:7" ht="12.75" customHeight="1" x14ac:dyDescent="0.25">
      <c r="B461" s="6"/>
      <c r="C461" s="6"/>
      <c r="D461" s="6"/>
      <c r="E461" s="6"/>
      <c r="F461" s="6"/>
      <c r="G461" s="6"/>
    </row>
    <row r="462" spans="2:7" ht="12.75" customHeight="1" x14ac:dyDescent="0.25">
      <c r="B462" s="6"/>
      <c r="C462" s="6"/>
      <c r="D462" s="6"/>
      <c r="E462" s="6"/>
      <c r="F462" s="6"/>
      <c r="G462" s="6"/>
    </row>
    <row r="463" spans="2:7" ht="12.75" customHeight="1" x14ac:dyDescent="0.25">
      <c r="B463" s="6"/>
      <c r="C463" s="6"/>
      <c r="D463" s="6"/>
      <c r="E463" s="6"/>
      <c r="F463" s="6"/>
      <c r="G463" s="6"/>
    </row>
    <row r="464" spans="2:7" ht="12.75" customHeight="1" x14ac:dyDescent="0.25">
      <c r="B464" s="6"/>
      <c r="C464" s="6"/>
      <c r="D464" s="6"/>
      <c r="E464" s="6"/>
      <c r="F464" s="6"/>
      <c r="G464" s="6"/>
    </row>
    <row r="465" spans="2:7" ht="12.75" customHeight="1" x14ac:dyDescent="0.25">
      <c r="B465" s="6"/>
      <c r="C465" s="6"/>
      <c r="D465" s="6"/>
      <c r="E465" s="6"/>
      <c r="F465" s="6"/>
      <c r="G465" s="6"/>
    </row>
    <row r="466" spans="2:7" ht="12.75" customHeight="1" x14ac:dyDescent="0.25">
      <c r="B466" s="6"/>
      <c r="C466" s="6"/>
      <c r="D466" s="6"/>
      <c r="E466" s="6"/>
      <c r="F466" s="6"/>
      <c r="G466" s="6"/>
    </row>
    <row r="467" spans="2:7" ht="12.75" customHeight="1" x14ac:dyDescent="0.25">
      <c r="B467" s="6"/>
      <c r="C467" s="6"/>
      <c r="D467" s="6"/>
      <c r="E467" s="6"/>
      <c r="F467" s="6"/>
      <c r="G467" s="6"/>
    </row>
    <row r="468" spans="2:7" ht="12.75" customHeight="1" x14ac:dyDescent="0.25">
      <c r="B468" s="6"/>
      <c r="C468" s="6"/>
      <c r="D468" s="6"/>
      <c r="E468" s="6"/>
      <c r="F468" s="6"/>
      <c r="G468" s="6"/>
    </row>
    <row r="469" spans="2:7" ht="12.75" customHeight="1" x14ac:dyDescent="0.25">
      <c r="B469" s="6"/>
      <c r="C469" s="6"/>
      <c r="D469" s="6"/>
      <c r="E469" s="6"/>
      <c r="F469" s="6"/>
      <c r="G469" s="6"/>
    </row>
    <row r="470" spans="2:7" ht="12.75" customHeight="1" x14ac:dyDescent="0.25">
      <c r="B470" s="6"/>
      <c r="C470" s="6"/>
      <c r="D470" s="6"/>
      <c r="E470" s="6"/>
      <c r="F470" s="6"/>
      <c r="G470" s="6"/>
    </row>
    <row r="471" spans="2:7" ht="12.75" customHeight="1" x14ac:dyDescent="0.25">
      <c r="B471" s="6"/>
      <c r="C471" s="6"/>
      <c r="D471" s="6"/>
      <c r="E471" s="6"/>
      <c r="F471" s="6"/>
      <c r="G471" s="6"/>
    </row>
    <row r="472" spans="2:7" ht="12.75" customHeight="1" x14ac:dyDescent="0.25">
      <c r="B472" s="6"/>
      <c r="C472" s="6"/>
      <c r="D472" s="6"/>
      <c r="E472" s="6"/>
      <c r="F472" s="6"/>
      <c r="G472" s="6"/>
    </row>
    <row r="473" spans="2:7" ht="12.75" customHeight="1" x14ac:dyDescent="0.25">
      <c r="B473" s="6"/>
      <c r="C473" s="6"/>
      <c r="D473" s="6"/>
      <c r="E473" s="6"/>
      <c r="F473" s="6"/>
      <c r="G473" s="6"/>
    </row>
    <row r="474" spans="2:7" ht="12.75" customHeight="1" x14ac:dyDescent="0.25">
      <c r="B474" s="6"/>
      <c r="C474" s="6"/>
      <c r="D474" s="6"/>
      <c r="E474" s="6"/>
      <c r="F474" s="6"/>
      <c r="G474" s="6"/>
    </row>
    <row r="475" spans="2:7" ht="12.75" customHeight="1" x14ac:dyDescent="0.25">
      <c r="B475" s="6"/>
      <c r="C475" s="6"/>
      <c r="D475" s="6"/>
      <c r="E475" s="6"/>
      <c r="F475" s="6"/>
      <c r="G475" s="6"/>
    </row>
    <row r="476" spans="2:7" ht="12.75" customHeight="1" x14ac:dyDescent="0.25">
      <c r="B476" s="6"/>
      <c r="C476" s="6"/>
      <c r="D476" s="6"/>
      <c r="E476" s="6"/>
      <c r="F476" s="6"/>
      <c r="G476" s="6"/>
    </row>
    <row r="477" spans="2:7" ht="12.75" customHeight="1" x14ac:dyDescent="0.25">
      <c r="B477" s="6"/>
      <c r="C477" s="6"/>
      <c r="D477" s="6"/>
      <c r="E477" s="6"/>
      <c r="F477" s="6"/>
      <c r="G477" s="6"/>
    </row>
    <row r="478" spans="2:7" ht="12.75" customHeight="1" x14ac:dyDescent="0.25">
      <c r="B478" s="6"/>
      <c r="C478" s="6"/>
      <c r="D478" s="6"/>
      <c r="E478" s="6"/>
      <c r="F478" s="6"/>
      <c r="G478" s="6"/>
    </row>
    <row r="479" spans="2:7" ht="12.75" customHeight="1" x14ac:dyDescent="0.25">
      <c r="B479" s="6"/>
      <c r="C479" s="6"/>
      <c r="D479" s="6"/>
      <c r="E479" s="6"/>
      <c r="F479" s="6"/>
      <c r="G479" s="6"/>
    </row>
    <row r="480" spans="2:7" ht="12.75" customHeight="1" x14ac:dyDescent="0.25">
      <c r="B480" s="6"/>
      <c r="C480" s="6"/>
      <c r="D480" s="6"/>
      <c r="E480" s="6"/>
      <c r="F480" s="6"/>
      <c r="G480" s="6"/>
    </row>
    <row r="481" spans="2:7" ht="12.75" customHeight="1" x14ac:dyDescent="0.25">
      <c r="B481" s="6"/>
      <c r="C481" s="6"/>
      <c r="D481" s="6"/>
      <c r="E481" s="6"/>
      <c r="F481" s="6"/>
      <c r="G481" s="6"/>
    </row>
    <row r="482" spans="2:7" ht="12.75" customHeight="1" x14ac:dyDescent="0.25">
      <c r="B482" s="6"/>
      <c r="C482" s="6"/>
      <c r="D482" s="6"/>
      <c r="E482" s="6"/>
      <c r="F482" s="6"/>
      <c r="G482" s="6"/>
    </row>
    <row r="483" spans="2:7" ht="12.75" customHeight="1" x14ac:dyDescent="0.25">
      <c r="B483" s="6"/>
      <c r="C483" s="6"/>
      <c r="D483" s="6"/>
      <c r="E483" s="6"/>
      <c r="F483" s="6"/>
      <c r="G483" s="6"/>
    </row>
    <row r="484" spans="2:7" ht="12.75" customHeight="1" x14ac:dyDescent="0.25">
      <c r="B484" s="6"/>
      <c r="C484" s="6"/>
      <c r="D484" s="6"/>
      <c r="E484" s="6"/>
      <c r="F484" s="6"/>
      <c r="G484" s="6"/>
    </row>
    <row r="485" spans="2:7" ht="12.75" customHeight="1" x14ac:dyDescent="0.25">
      <c r="B485" s="6"/>
      <c r="C485" s="6"/>
      <c r="D485" s="6"/>
      <c r="E485" s="6"/>
      <c r="F485" s="6"/>
      <c r="G485" s="6"/>
    </row>
    <row r="486" spans="2:7" ht="12.75" customHeight="1" x14ac:dyDescent="0.25">
      <c r="B486" s="6"/>
      <c r="C486" s="6"/>
      <c r="D486" s="6"/>
      <c r="E486" s="6"/>
      <c r="F486" s="6"/>
      <c r="G486" s="6"/>
    </row>
    <row r="487" spans="2:7" ht="12.75" customHeight="1" x14ac:dyDescent="0.25">
      <c r="B487" s="6"/>
      <c r="C487" s="6"/>
      <c r="D487" s="6"/>
      <c r="E487" s="6"/>
      <c r="F487" s="6"/>
      <c r="G487" s="6"/>
    </row>
    <row r="488" spans="2:7" ht="12.75" customHeight="1" x14ac:dyDescent="0.25">
      <c r="B488" s="6"/>
      <c r="C488" s="6"/>
      <c r="D488" s="6"/>
      <c r="E488" s="6"/>
      <c r="F488" s="6"/>
      <c r="G488" s="6"/>
    </row>
    <row r="489" spans="2:7" ht="12.75" customHeight="1" x14ac:dyDescent="0.25">
      <c r="B489" s="6"/>
      <c r="C489" s="6"/>
      <c r="D489" s="6"/>
      <c r="E489" s="6"/>
      <c r="F489" s="6"/>
      <c r="G489" s="6"/>
    </row>
    <row r="490" spans="2:7" ht="12.75" customHeight="1" x14ac:dyDescent="0.25">
      <c r="B490" s="6"/>
      <c r="C490" s="6"/>
      <c r="D490" s="6"/>
      <c r="E490" s="6"/>
      <c r="F490" s="6"/>
      <c r="G490" s="6"/>
    </row>
    <row r="491" spans="2:7" ht="12.75" customHeight="1" x14ac:dyDescent="0.25">
      <c r="B491" s="6"/>
      <c r="C491" s="6"/>
      <c r="D491" s="6"/>
      <c r="E491" s="6"/>
      <c r="F491" s="6"/>
      <c r="G491" s="6"/>
    </row>
    <row r="492" spans="2:7" ht="12.75" customHeight="1" x14ac:dyDescent="0.25">
      <c r="B492" s="6"/>
      <c r="C492" s="6"/>
      <c r="D492" s="6"/>
      <c r="E492" s="6"/>
      <c r="F492" s="6"/>
      <c r="G492" s="6"/>
    </row>
    <row r="493" spans="2:7" ht="12.75" customHeight="1" x14ac:dyDescent="0.25">
      <c r="B493" s="6"/>
      <c r="C493" s="6"/>
      <c r="D493" s="6"/>
      <c r="E493" s="6"/>
      <c r="F493" s="6"/>
      <c r="G493" s="6"/>
    </row>
    <row r="494" spans="2:7" ht="12.75" customHeight="1" x14ac:dyDescent="0.25">
      <c r="B494" s="6"/>
      <c r="C494" s="6"/>
      <c r="D494" s="6"/>
      <c r="E494" s="6"/>
      <c r="F494" s="6"/>
      <c r="G494" s="6"/>
    </row>
    <row r="495" spans="2:7" ht="12.75" customHeight="1" x14ac:dyDescent="0.25">
      <c r="B495" s="6"/>
      <c r="C495" s="6"/>
      <c r="D495" s="6"/>
      <c r="E495" s="6"/>
      <c r="F495" s="6"/>
      <c r="G495" s="6"/>
    </row>
    <row r="496" spans="2:7" ht="12.75" customHeight="1" x14ac:dyDescent="0.25">
      <c r="B496" s="6"/>
      <c r="C496" s="6"/>
      <c r="D496" s="6"/>
      <c r="E496" s="6"/>
      <c r="F496" s="6"/>
      <c r="G496" s="6"/>
    </row>
    <row r="497" spans="2:7" ht="12.75" customHeight="1" x14ac:dyDescent="0.25">
      <c r="B497" s="6"/>
      <c r="C497" s="6"/>
      <c r="D497" s="6"/>
      <c r="E497" s="6"/>
      <c r="F497" s="6"/>
      <c r="G497" s="6"/>
    </row>
    <row r="498" spans="2:7" ht="12.75" customHeight="1" x14ac:dyDescent="0.25">
      <c r="B498" s="6"/>
      <c r="C498" s="6"/>
      <c r="D498" s="6"/>
      <c r="E498" s="6"/>
      <c r="F498" s="6"/>
      <c r="G498" s="6"/>
    </row>
    <row r="499" spans="2:7" ht="12.75" customHeight="1" x14ac:dyDescent="0.25">
      <c r="B499" s="6"/>
      <c r="C499" s="6"/>
      <c r="D499" s="6"/>
      <c r="E499" s="6"/>
      <c r="F499" s="6"/>
      <c r="G499" s="6"/>
    </row>
    <row r="500" spans="2:7" ht="12.75" customHeight="1" x14ac:dyDescent="0.25">
      <c r="B500" s="6"/>
      <c r="C500" s="6"/>
      <c r="D500" s="6"/>
      <c r="E500" s="6"/>
      <c r="F500" s="6"/>
      <c r="G500" s="6"/>
    </row>
    <row r="501" spans="2:7" ht="12.75" customHeight="1" x14ac:dyDescent="0.25">
      <c r="B501" s="6"/>
      <c r="C501" s="6"/>
      <c r="D501" s="6"/>
      <c r="E501" s="6"/>
      <c r="F501" s="6"/>
      <c r="G501" s="6"/>
    </row>
    <row r="502" spans="2:7" ht="12.75" customHeight="1" x14ac:dyDescent="0.25">
      <c r="B502" s="6"/>
      <c r="C502" s="6"/>
      <c r="D502" s="6"/>
      <c r="E502" s="6"/>
      <c r="F502" s="6"/>
      <c r="G502" s="6"/>
    </row>
    <row r="503" spans="2:7" ht="12.75" customHeight="1" x14ac:dyDescent="0.25">
      <c r="B503" s="6"/>
      <c r="C503" s="6"/>
      <c r="D503" s="6"/>
      <c r="E503" s="6"/>
      <c r="F503" s="6"/>
      <c r="G503" s="6"/>
    </row>
    <row r="504" spans="2:7" ht="12.75" customHeight="1" x14ac:dyDescent="0.25">
      <c r="B504" s="6"/>
      <c r="C504" s="6"/>
      <c r="D504" s="6"/>
      <c r="E504" s="6"/>
      <c r="F504" s="6"/>
      <c r="G504" s="6"/>
    </row>
    <row r="505" spans="2:7" ht="12.75" customHeight="1" x14ac:dyDescent="0.25">
      <c r="B505" s="6"/>
      <c r="C505" s="6"/>
      <c r="D505" s="6"/>
      <c r="E505" s="6"/>
      <c r="F505" s="6"/>
      <c r="G505" s="6"/>
    </row>
    <row r="506" spans="2:7" ht="12.75" customHeight="1" x14ac:dyDescent="0.25">
      <c r="B506" s="6"/>
      <c r="C506" s="6"/>
      <c r="D506" s="6"/>
      <c r="E506" s="6"/>
      <c r="F506" s="6"/>
      <c r="G506" s="6"/>
    </row>
    <row r="507" spans="2:7" ht="12.75" customHeight="1" x14ac:dyDescent="0.25">
      <c r="B507" s="6"/>
      <c r="C507" s="6"/>
      <c r="D507" s="6"/>
      <c r="E507" s="6"/>
      <c r="F507" s="6"/>
      <c r="G507" s="6"/>
    </row>
    <row r="508" spans="2:7" ht="12.75" customHeight="1" x14ac:dyDescent="0.25">
      <c r="B508" s="6"/>
      <c r="C508" s="6"/>
      <c r="D508" s="6"/>
      <c r="E508" s="6"/>
      <c r="F508" s="6"/>
      <c r="G508" s="6"/>
    </row>
    <row r="509" spans="2:7" ht="12.75" customHeight="1" x14ac:dyDescent="0.25">
      <c r="B509" s="6"/>
      <c r="C509" s="6"/>
      <c r="D509" s="6"/>
      <c r="E509" s="6"/>
      <c r="F509" s="6"/>
      <c r="G509" s="6"/>
    </row>
    <row r="510" spans="2:7" ht="12.75" customHeight="1" x14ac:dyDescent="0.25">
      <c r="B510" s="6"/>
      <c r="C510" s="6"/>
      <c r="D510" s="6"/>
      <c r="E510" s="6"/>
      <c r="F510" s="6"/>
      <c r="G510" s="6"/>
    </row>
    <row r="511" spans="2:7" ht="12.75" customHeight="1" x14ac:dyDescent="0.25">
      <c r="B511" s="6"/>
      <c r="C511" s="6"/>
      <c r="D511" s="6"/>
      <c r="E511" s="6"/>
      <c r="F511" s="6"/>
      <c r="G511" s="6"/>
    </row>
    <row r="512" spans="2:7" ht="12.75" customHeight="1" x14ac:dyDescent="0.25">
      <c r="B512" s="6"/>
      <c r="C512" s="6"/>
      <c r="D512" s="6"/>
      <c r="E512" s="6"/>
      <c r="F512" s="6"/>
      <c r="G512" s="6"/>
    </row>
    <row r="513" spans="2:7" ht="12.75" customHeight="1" x14ac:dyDescent="0.25">
      <c r="B513" s="6"/>
      <c r="C513" s="6"/>
      <c r="D513" s="6"/>
      <c r="E513" s="6"/>
      <c r="F513" s="6"/>
      <c r="G513" s="6"/>
    </row>
    <row r="514" spans="2:7" ht="12.75" customHeight="1" x14ac:dyDescent="0.25">
      <c r="B514" s="6"/>
      <c r="C514" s="6"/>
      <c r="D514" s="6"/>
      <c r="E514" s="6"/>
      <c r="F514" s="6"/>
      <c r="G514" s="6"/>
    </row>
    <row r="515" spans="2:7" ht="12.75" customHeight="1" x14ac:dyDescent="0.25">
      <c r="B515" s="6"/>
      <c r="C515" s="6"/>
      <c r="D515" s="6"/>
      <c r="E515" s="6"/>
      <c r="F515" s="6"/>
      <c r="G515" s="6"/>
    </row>
    <row r="516" spans="2:7" ht="12.75" customHeight="1" x14ac:dyDescent="0.25">
      <c r="B516" s="6"/>
      <c r="C516" s="6"/>
      <c r="D516" s="6"/>
      <c r="E516" s="6"/>
      <c r="F516" s="6"/>
      <c r="G516" s="6"/>
    </row>
    <row r="517" spans="2:7" ht="12.75" customHeight="1" x14ac:dyDescent="0.25">
      <c r="B517" s="6"/>
      <c r="C517" s="6"/>
      <c r="D517" s="6"/>
      <c r="E517" s="6"/>
      <c r="F517" s="6"/>
      <c r="G517" s="6"/>
    </row>
    <row r="518" spans="2:7" ht="12.75" customHeight="1" x14ac:dyDescent="0.25">
      <c r="B518" s="6"/>
      <c r="C518" s="6"/>
      <c r="D518" s="6"/>
      <c r="E518" s="6"/>
      <c r="F518" s="6"/>
      <c r="G518" s="6"/>
    </row>
    <row r="519" spans="2:7" ht="12.75" customHeight="1" x14ac:dyDescent="0.25">
      <c r="B519" s="6"/>
      <c r="C519" s="6"/>
      <c r="D519" s="6"/>
      <c r="E519" s="6"/>
      <c r="F519" s="6"/>
      <c r="G519" s="6"/>
    </row>
    <row r="520" spans="2:7" ht="12.75" customHeight="1" x14ac:dyDescent="0.25">
      <c r="B520" s="6"/>
      <c r="C520" s="6"/>
      <c r="D520" s="6"/>
      <c r="E520" s="6"/>
      <c r="F520" s="6"/>
      <c r="G520" s="6"/>
    </row>
    <row r="521" spans="2:7" ht="12.75" customHeight="1" x14ac:dyDescent="0.25">
      <c r="B521" s="6"/>
      <c r="C521" s="6"/>
      <c r="D521" s="6"/>
      <c r="E521" s="6"/>
      <c r="F521" s="6"/>
      <c r="G521" s="6"/>
    </row>
    <row r="522" spans="2:7" ht="12.75" customHeight="1" x14ac:dyDescent="0.25">
      <c r="B522" s="6"/>
      <c r="C522" s="6"/>
      <c r="D522" s="6"/>
      <c r="E522" s="6"/>
      <c r="F522" s="6"/>
      <c r="G522" s="6"/>
    </row>
    <row r="523" spans="2:7" ht="12.75" customHeight="1" x14ac:dyDescent="0.25">
      <c r="B523" s="6"/>
      <c r="C523" s="6"/>
      <c r="D523" s="6"/>
      <c r="E523" s="6"/>
      <c r="F523" s="6"/>
      <c r="G523" s="6"/>
    </row>
    <row r="524" spans="2:7" ht="12.75" customHeight="1" x14ac:dyDescent="0.25">
      <c r="B524" s="6"/>
      <c r="C524" s="6"/>
      <c r="D524" s="6"/>
      <c r="E524" s="6"/>
      <c r="F524" s="6"/>
      <c r="G524" s="6"/>
    </row>
    <row r="525" spans="2:7" ht="12.75" customHeight="1" x14ac:dyDescent="0.25">
      <c r="B525" s="6"/>
      <c r="C525" s="6"/>
      <c r="D525" s="6"/>
      <c r="E525" s="6"/>
      <c r="F525" s="6"/>
      <c r="G525" s="6"/>
    </row>
    <row r="526" spans="2:7" ht="12.75" customHeight="1" x14ac:dyDescent="0.25">
      <c r="B526" s="6"/>
      <c r="C526" s="6"/>
      <c r="D526" s="6"/>
      <c r="E526" s="6"/>
      <c r="F526" s="6"/>
      <c r="G526" s="6"/>
    </row>
    <row r="527" spans="2:7" ht="12.75" customHeight="1" x14ac:dyDescent="0.25">
      <c r="B527" s="6"/>
      <c r="C527" s="6"/>
      <c r="D527" s="6"/>
      <c r="E527" s="6"/>
      <c r="F527" s="6"/>
      <c r="G527" s="6"/>
    </row>
    <row r="528" spans="2:7" ht="12.75" customHeight="1" x14ac:dyDescent="0.25">
      <c r="B528" s="6"/>
      <c r="C528" s="6"/>
      <c r="D528" s="6"/>
      <c r="E528" s="6"/>
      <c r="F528" s="6"/>
      <c r="G528" s="6"/>
    </row>
    <row r="529" spans="2:7" ht="12.75" customHeight="1" x14ac:dyDescent="0.25">
      <c r="B529" s="6"/>
      <c r="C529" s="6"/>
      <c r="D529" s="6"/>
      <c r="E529" s="6"/>
      <c r="F529" s="6"/>
      <c r="G529" s="6"/>
    </row>
    <row r="530" spans="2:7" ht="12.75" customHeight="1" x14ac:dyDescent="0.25">
      <c r="B530" s="6"/>
      <c r="C530" s="6"/>
      <c r="D530" s="6"/>
      <c r="E530" s="6"/>
      <c r="F530" s="6"/>
      <c r="G530" s="6"/>
    </row>
    <row r="531" spans="2:7" ht="12.75" customHeight="1" x14ac:dyDescent="0.25">
      <c r="B531" s="6"/>
      <c r="C531" s="6"/>
      <c r="D531" s="6"/>
      <c r="E531" s="6"/>
      <c r="F531" s="6"/>
      <c r="G531" s="6"/>
    </row>
    <row r="532" spans="2:7" ht="12.75" customHeight="1" x14ac:dyDescent="0.25">
      <c r="B532" s="6"/>
      <c r="C532" s="6"/>
      <c r="D532" s="6"/>
      <c r="E532" s="6"/>
      <c r="F532" s="6"/>
      <c r="G532" s="6"/>
    </row>
    <row r="533" spans="2:7" ht="12.75" customHeight="1" x14ac:dyDescent="0.25">
      <c r="B533" s="6"/>
      <c r="C533" s="6"/>
      <c r="D533" s="6"/>
      <c r="E533" s="6"/>
      <c r="F533" s="6"/>
      <c r="G533" s="6"/>
    </row>
    <row r="534" spans="2:7" ht="12.75" customHeight="1" x14ac:dyDescent="0.25">
      <c r="B534" s="6"/>
      <c r="C534" s="6"/>
      <c r="D534" s="6"/>
      <c r="E534" s="6"/>
      <c r="F534" s="6"/>
      <c r="G534" s="6"/>
    </row>
    <row r="535" spans="2:7" ht="12.75" customHeight="1" x14ac:dyDescent="0.25">
      <c r="B535" s="6"/>
      <c r="C535" s="6"/>
      <c r="D535" s="6"/>
      <c r="E535" s="6"/>
      <c r="F535" s="6"/>
      <c r="G535" s="6"/>
    </row>
    <row r="536" spans="2:7" ht="12.75" customHeight="1" x14ac:dyDescent="0.25">
      <c r="B536" s="6"/>
      <c r="C536" s="6"/>
      <c r="D536" s="6"/>
      <c r="E536" s="6"/>
      <c r="F536" s="6"/>
      <c r="G536" s="6"/>
    </row>
    <row r="537" spans="2:7" ht="12.75" customHeight="1" x14ac:dyDescent="0.25">
      <c r="B537" s="6"/>
      <c r="C537" s="6"/>
      <c r="D537" s="6"/>
      <c r="E537" s="6"/>
      <c r="F537" s="6"/>
      <c r="G537" s="6"/>
    </row>
    <row r="538" spans="2:7" ht="12.75" customHeight="1" x14ac:dyDescent="0.25">
      <c r="B538" s="6"/>
      <c r="C538" s="6"/>
      <c r="D538" s="6"/>
      <c r="E538" s="6"/>
      <c r="F538" s="6"/>
      <c r="G538" s="6"/>
    </row>
    <row r="539" spans="2:7" ht="12.75" customHeight="1" x14ac:dyDescent="0.25">
      <c r="B539" s="6"/>
      <c r="C539" s="6"/>
      <c r="D539" s="6"/>
      <c r="E539" s="6"/>
      <c r="F539" s="6"/>
      <c r="G539" s="6"/>
    </row>
    <row r="540" spans="2:7" ht="12.75" customHeight="1" x14ac:dyDescent="0.25">
      <c r="B540" s="6"/>
      <c r="C540" s="6"/>
      <c r="D540" s="6"/>
      <c r="E540" s="6"/>
      <c r="F540" s="6"/>
      <c r="G540" s="6"/>
    </row>
    <row r="541" spans="2:7" ht="12.75" customHeight="1" x14ac:dyDescent="0.25">
      <c r="B541" s="6"/>
      <c r="C541" s="6"/>
      <c r="D541" s="6"/>
      <c r="E541" s="6"/>
      <c r="F541" s="6"/>
      <c r="G541" s="6"/>
    </row>
    <row r="542" spans="2:7" ht="12.75" customHeight="1" x14ac:dyDescent="0.25">
      <c r="B542" s="6"/>
      <c r="C542" s="6"/>
      <c r="D542" s="6"/>
      <c r="E542" s="6"/>
      <c r="F542" s="6"/>
      <c r="G542" s="6"/>
    </row>
    <row r="543" spans="2:7" ht="12.75" customHeight="1" x14ac:dyDescent="0.25">
      <c r="B543" s="6"/>
      <c r="C543" s="6"/>
      <c r="D543" s="6"/>
      <c r="E543" s="6"/>
      <c r="F543" s="6"/>
      <c r="G543" s="6"/>
    </row>
    <row r="544" spans="2:7" ht="12.75" customHeight="1" x14ac:dyDescent="0.25">
      <c r="B544" s="6"/>
      <c r="C544" s="6"/>
      <c r="D544" s="6"/>
      <c r="E544" s="6"/>
      <c r="F544" s="6"/>
      <c r="G544" s="6"/>
    </row>
    <row r="545" spans="2:7" ht="12.75" customHeight="1" x14ac:dyDescent="0.25">
      <c r="B545" s="6"/>
      <c r="C545" s="6"/>
      <c r="D545" s="6"/>
      <c r="E545" s="6"/>
      <c r="F545" s="6"/>
      <c r="G545" s="6"/>
    </row>
    <row r="546" spans="2:7" ht="12.75" customHeight="1" x14ac:dyDescent="0.25">
      <c r="B546" s="6"/>
      <c r="C546" s="6"/>
      <c r="D546" s="6"/>
      <c r="E546" s="6"/>
      <c r="F546" s="6"/>
      <c r="G546" s="6"/>
    </row>
    <row r="547" spans="2:7" ht="12.75" customHeight="1" x14ac:dyDescent="0.25">
      <c r="B547" s="6"/>
      <c r="C547" s="6"/>
      <c r="D547" s="6"/>
      <c r="E547" s="6"/>
      <c r="F547" s="6"/>
      <c r="G547" s="6"/>
    </row>
    <row r="548" spans="2:7" ht="12.75" customHeight="1" x14ac:dyDescent="0.25">
      <c r="B548" s="6"/>
      <c r="C548" s="6"/>
      <c r="D548" s="6"/>
      <c r="E548" s="6"/>
      <c r="F548" s="6"/>
      <c r="G548" s="6"/>
    </row>
    <row r="549" spans="2:7" ht="12.75" customHeight="1" x14ac:dyDescent="0.25">
      <c r="B549" s="6"/>
      <c r="C549" s="6"/>
      <c r="D549" s="6"/>
      <c r="E549" s="6"/>
      <c r="F549" s="6"/>
      <c r="G549" s="6"/>
    </row>
    <row r="550" spans="2:7" ht="12.75" customHeight="1" x14ac:dyDescent="0.25">
      <c r="B550" s="6"/>
      <c r="C550" s="6"/>
      <c r="D550" s="6"/>
      <c r="E550" s="6"/>
      <c r="F550" s="6"/>
      <c r="G550" s="6"/>
    </row>
    <row r="551" spans="2:7" ht="12.75" customHeight="1" x14ac:dyDescent="0.25">
      <c r="B551" s="6"/>
      <c r="C551" s="6"/>
      <c r="D551" s="6"/>
      <c r="E551" s="6"/>
      <c r="F551" s="6"/>
      <c r="G551" s="6"/>
    </row>
    <row r="552" spans="2:7" ht="12.75" customHeight="1" x14ac:dyDescent="0.25">
      <c r="B552" s="6"/>
      <c r="C552" s="6"/>
      <c r="D552" s="6"/>
      <c r="E552" s="6"/>
      <c r="F552" s="6"/>
      <c r="G552" s="6"/>
    </row>
    <row r="553" spans="2:7" ht="12.75" customHeight="1" x14ac:dyDescent="0.25">
      <c r="B553" s="6"/>
      <c r="C553" s="6"/>
      <c r="D553" s="6"/>
      <c r="E553" s="6"/>
      <c r="F553" s="6"/>
      <c r="G553" s="6"/>
    </row>
    <row r="554" spans="2:7" ht="12.75" customHeight="1" x14ac:dyDescent="0.25">
      <c r="B554" s="6"/>
      <c r="C554" s="6"/>
      <c r="D554" s="6"/>
      <c r="E554" s="6"/>
      <c r="F554" s="6"/>
      <c r="G554" s="6"/>
    </row>
    <row r="555" spans="2:7" ht="12.75" customHeight="1" x14ac:dyDescent="0.25">
      <c r="B555" s="6"/>
      <c r="C555" s="6"/>
      <c r="D555" s="6"/>
      <c r="E555" s="6"/>
      <c r="F555" s="6"/>
      <c r="G555" s="6"/>
    </row>
    <row r="556" spans="2:7" ht="12.75" customHeight="1" x14ac:dyDescent="0.25">
      <c r="B556" s="6"/>
      <c r="C556" s="6"/>
      <c r="D556" s="6"/>
      <c r="E556" s="6"/>
      <c r="F556" s="6"/>
      <c r="G556" s="6"/>
    </row>
    <row r="557" spans="2:7" ht="12.75" customHeight="1" x14ac:dyDescent="0.25">
      <c r="B557" s="6"/>
      <c r="C557" s="6"/>
      <c r="D557" s="6"/>
      <c r="E557" s="6"/>
      <c r="F557" s="6"/>
      <c r="G557" s="6"/>
    </row>
    <row r="558" spans="2:7" ht="12.75" customHeight="1" x14ac:dyDescent="0.25">
      <c r="B558" s="6"/>
      <c r="C558" s="6"/>
      <c r="D558" s="6"/>
      <c r="E558" s="6"/>
      <c r="F558" s="6"/>
      <c r="G558" s="6"/>
    </row>
    <row r="559" spans="2:7" ht="12.75" customHeight="1" x14ac:dyDescent="0.25">
      <c r="B559" s="6"/>
      <c r="C559" s="6"/>
      <c r="D559" s="6"/>
      <c r="E559" s="6"/>
      <c r="F559" s="6"/>
      <c r="G559" s="6"/>
    </row>
    <row r="560" spans="2:7" ht="12.75" customHeight="1" x14ac:dyDescent="0.25">
      <c r="B560" s="6"/>
      <c r="C560" s="6"/>
      <c r="D560" s="6"/>
      <c r="E560" s="6"/>
      <c r="F560" s="6"/>
      <c r="G560" s="6"/>
    </row>
    <row r="561" spans="2:7" ht="12.75" customHeight="1" x14ac:dyDescent="0.25">
      <c r="B561" s="6"/>
      <c r="C561" s="6"/>
      <c r="D561" s="6"/>
      <c r="E561" s="6"/>
      <c r="F561" s="6"/>
      <c r="G561" s="6"/>
    </row>
    <row r="562" spans="2:7" ht="12.75" customHeight="1" x14ac:dyDescent="0.25">
      <c r="B562" s="6"/>
      <c r="C562" s="6"/>
      <c r="D562" s="6"/>
      <c r="E562" s="6"/>
      <c r="F562" s="6"/>
      <c r="G562" s="6"/>
    </row>
    <row r="563" spans="2:7" ht="12.75" customHeight="1" x14ac:dyDescent="0.25">
      <c r="B563" s="6"/>
      <c r="C563" s="6"/>
      <c r="D563" s="6"/>
      <c r="E563" s="6"/>
      <c r="F563" s="6"/>
      <c r="G563" s="6"/>
    </row>
    <row r="564" spans="2:7" ht="12.75" customHeight="1" x14ac:dyDescent="0.25">
      <c r="B564" s="6"/>
      <c r="C564" s="6"/>
      <c r="D564" s="6"/>
      <c r="E564" s="6"/>
      <c r="F564" s="6"/>
      <c r="G564" s="6"/>
    </row>
    <row r="565" spans="2:7" ht="12.75" customHeight="1" x14ac:dyDescent="0.25">
      <c r="B565" s="6"/>
      <c r="C565" s="6"/>
      <c r="D565" s="6"/>
      <c r="E565" s="6"/>
      <c r="F565" s="6"/>
      <c r="G565" s="6"/>
    </row>
    <row r="566" spans="2:7" ht="12.75" customHeight="1" x14ac:dyDescent="0.25">
      <c r="B566" s="6"/>
      <c r="C566" s="6"/>
      <c r="D566" s="6"/>
      <c r="E566" s="6"/>
      <c r="F566" s="6"/>
      <c r="G566" s="6"/>
    </row>
    <row r="567" spans="2:7" ht="12.75" customHeight="1" x14ac:dyDescent="0.25">
      <c r="B567" s="6"/>
      <c r="C567" s="6"/>
      <c r="D567" s="6"/>
      <c r="E567" s="6"/>
      <c r="F567" s="6"/>
      <c r="G567" s="6"/>
    </row>
    <row r="568" spans="2:7" ht="12.75" customHeight="1" x14ac:dyDescent="0.25">
      <c r="B568" s="6"/>
      <c r="C568" s="6"/>
      <c r="D568" s="6"/>
      <c r="E568" s="6"/>
      <c r="F568" s="6"/>
      <c r="G568" s="6"/>
    </row>
    <row r="569" spans="2:7" ht="12.75" customHeight="1" x14ac:dyDescent="0.25">
      <c r="B569" s="6"/>
      <c r="C569" s="6"/>
      <c r="D569" s="6"/>
      <c r="E569" s="6"/>
      <c r="F569" s="6"/>
      <c r="G569" s="6"/>
    </row>
    <row r="570" spans="2:7" ht="12.75" customHeight="1" x14ac:dyDescent="0.25">
      <c r="B570" s="6"/>
      <c r="C570" s="6"/>
      <c r="D570" s="6"/>
      <c r="E570" s="6"/>
      <c r="F570" s="6"/>
      <c r="G570" s="6"/>
    </row>
    <row r="571" spans="2:7" ht="12.75" customHeight="1" x14ac:dyDescent="0.25">
      <c r="B571" s="6"/>
      <c r="C571" s="6"/>
      <c r="D571" s="6"/>
      <c r="E571" s="6"/>
      <c r="F571" s="6"/>
      <c r="G571" s="6"/>
    </row>
    <row r="572" spans="2:7" ht="12.75" customHeight="1" x14ac:dyDescent="0.25">
      <c r="B572" s="6"/>
      <c r="C572" s="6"/>
      <c r="D572" s="6"/>
      <c r="E572" s="6"/>
      <c r="F572" s="6"/>
      <c r="G572" s="6"/>
    </row>
    <row r="573" spans="2:7" ht="12.75" customHeight="1" x14ac:dyDescent="0.25">
      <c r="B573" s="6"/>
      <c r="C573" s="6"/>
      <c r="D573" s="6"/>
      <c r="E573" s="6"/>
      <c r="F573" s="6"/>
      <c r="G573" s="6"/>
    </row>
    <row r="574" spans="2:7" ht="12.75" customHeight="1" x14ac:dyDescent="0.25">
      <c r="B574" s="6"/>
      <c r="C574" s="6"/>
      <c r="D574" s="6"/>
      <c r="E574" s="6"/>
      <c r="F574" s="6"/>
      <c r="G574" s="6"/>
    </row>
    <row r="575" spans="2:7" ht="12.75" customHeight="1" x14ac:dyDescent="0.25">
      <c r="B575" s="6"/>
      <c r="C575" s="6"/>
      <c r="D575" s="6"/>
      <c r="E575" s="6"/>
      <c r="F575" s="6"/>
      <c r="G575" s="6"/>
    </row>
    <row r="576" spans="2:7" ht="12.75" customHeight="1" x14ac:dyDescent="0.25">
      <c r="B576" s="6"/>
      <c r="C576" s="6"/>
      <c r="D576" s="6"/>
      <c r="E576" s="6"/>
      <c r="F576" s="6"/>
      <c r="G576" s="6"/>
    </row>
    <row r="577" spans="2:7" ht="12.75" customHeight="1" x14ac:dyDescent="0.25">
      <c r="B577" s="6"/>
      <c r="C577" s="6"/>
      <c r="D577" s="6"/>
      <c r="E577" s="6"/>
      <c r="F577" s="6"/>
      <c r="G577" s="6"/>
    </row>
    <row r="578" spans="2:7" ht="12.75" customHeight="1" x14ac:dyDescent="0.25">
      <c r="B578" s="6"/>
      <c r="C578" s="6"/>
      <c r="D578" s="6"/>
      <c r="E578" s="6"/>
      <c r="F578" s="6"/>
      <c r="G578" s="6"/>
    </row>
    <row r="579" spans="2:7" ht="12.75" customHeight="1" x14ac:dyDescent="0.25">
      <c r="B579" s="6"/>
      <c r="C579" s="6"/>
      <c r="D579" s="6"/>
      <c r="E579" s="6"/>
      <c r="F579" s="6"/>
      <c r="G579" s="6"/>
    </row>
    <row r="580" spans="2:7" ht="12.75" customHeight="1" x14ac:dyDescent="0.25">
      <c r="B580" s="6"/>
      <c r="C580" s="6"/>
      <c r="D580" s="6"/>
      <c r="E580" s="6"/>
      <c r="F580" s="6"/>
      <c r="G580" s="6"/>
    </row>
    <row r="581" spans="2:7" ht="12.75" customHeight="1" x14ac:dyDescent="0.25">
      <c r="B581" s="6"/>
      <c r="C581" s="6"/>
      <c r="D581" s="6"/>
      <c r="E581" s="6"/>
      <c r="F581" s="6"/>
      <c r="G581" s="6"/>
    </row>
    <row r="582" spans="2:7" ht="12.75" customHeight="1" x14ac:dyDescent="0.25">
      <c r="B582" s="6"/>
      <c r="C582" s="6"/>
      <c r="D582" s="6"/>
      <c r="E582" s="6"/>
      <c r="F582" s="6"/>
      <c r="G582" s="6"/>
    </row>
    <row r="583" spans="2:7" ht="12.75" customHeight="1" x14ac:dyDescent="0.25">
      <c r="B583" s="6"/>
      <c r="C583" s="6"/>
      <c r="D583" s="6"/>
      <c r="E583" s="6"/>
      <c r="F583" s="6"/>
      <c r="G583" s="6"/>
    </row>
    <row r="584" spans="2:7" ht="12.75" customHeight="1" x14ac:dyDescent="0.25">
      <c r="B584" s="6"/>
      <c r="C584" s="6"/>
      <c r="D584" s="6"/>
      <c r="E584" s="6"/>
      <c r="F584" s="6"/>
      <c r="G584" s="6"/>
    </row>
    <row r="585" spans="2:7" ht="12.75" customHeight="1" x14ac:dyDescent="0.25">
      <c r="B585" s="6"/>
      <c r="C585" s="6"/>
      <c r="D585" s="6"/>
      <c r="E585" s="6"/>
      <c r="F585" s="6"/>
      <c r="G585" s="6"/>
    </row>
    <row r="586" spans="2:7" ht="12.75" customHeight="1" x14ac:dyDescent="0.25">
      <c r="B586" s="6"/>
      <c r="C586" s="6"/>
      <c r="D586" s="6"/>
      <c r="E586" s="6"/>
      <c r="F586" s="6"/>
      <c r="G586" s="6"/>
    </row>
    <row r="587" spans="2:7" ht="12.75" customHeight="1" x14ac:dyDescent="0.25">
      <c r="B587" s="6"/>
      <c r="C587" s="6"/>
      <c r="D587" s="6"/>
      <c r="E587" s="6"/>
      <c r="F587" s="6"/>
      <c r="G587" s="6"/>
    </row>
    <row r="588" spans="2:7" ht="12.75" customHeight="1" x14ac:dyDescent="0.25">
      <c r="B588" s="6"/>
      <c r="C588" s="6"/>
      <c r="D588" s="6"/>
      <c r="E588" s="6"/>
      <c r="F588" s="6"/>
      <c r="G588" s="6"/>
    </row>
    <row r="589" spans="2:7" ht="12.75" customHeight="1" x14ac:dyDescent="0.25">
      <c r="B589" s="6"/>
      <c r="C589" s="6"/>
      <c r="D589" s="6"/>
      <c r="E589" s="6"/>
      <c r="F589" s="6"/>
      <c r="G589" s="6"/>
    </row>
    <row r="590" spans="2:7" ht="12.75" customHeight="1" x14ac:dyDescent="0.25">
      <c r="B590" s="6"/>
      <c r="C590" s="6"/>
      <c r="D590" s="6"/>
      <c r="E590" s="6"/>
      <c r="F590" s="6"/>
      <c r="G590" s="6"/>
    </row>
    <row r="591" spans="2:7" ht="12.75" customHeight="1" x14ac:dyDescent="0.25">
      <c r="B591" s="6"/>
      <c r="C591" s="6"/>
      <c r="D591" s="6"/>
      <c r="E591" s="6"/>
      <c r="F591" s="6"/>
      <c r="G591" s="6"/>
    </row>
    <row r="592" spans="2:7" ht="12.75" customHeight="1" x14ac:dyDescent="0.25">
      <c r="B592" s="6"/>
      <c r="C592" s="6"/>
      <c r="D592" s="6"/>
      <c r="E592" s="6"/>
      <c r="F592" s="6"/>
      <c r="G592" s="6"/>
    </row>
    <row r="593" spans="2:7" ht="12.75" customHeight="1" x14ac:dyDescent="0.25">
      <c r="B593" s="6"/>
      <c r="C593" s="6"/>
      <c r="D593" s="6"/>
      <c r="E593" s="6"/>
      <c r="F593" s="6"/>
      <c r="G593" s="6"/>
    </row>
    <row r="594" spans="2:7" ht="12.75" customHeight="1" x14ac:dyDescent="0.25">
      <c r="B594" s="6"/>
      <c r="C594" s="6"/>
      <c r="D594" s="6"/>
      <c r="E594" s="6"/>
      <c r="F594" s="6"/>
      <c r="G594" s="6"/>
    </row>
    <row r="595" spans="2:7" ht="12.75" customHeight="1" x14ac:dyDescent="0.25">
      <c r="B595" s="6"/>
      <c r="C595" s="6"/>
      <c r="D595" s="6"/>
      <c r="E595" s="6"/>
      <c r="F595" s="6"/>
      <c r="G595" s="6"/>
    </row>
    <row r="596" spans="2:7" ht="12.75" customHeight="1" x14ac:dyDescent="0.25">
      <c r="B596" s="6"/>
      <c r="C596" s="6"/>
      <c r="D596" s="6"/>
      <c r="E596" s="6"/>
      <c r="F596" s="6"/>
      <c r="G596" s="6"/>
    </row>
    <row r="597" spans="2:7" ht="12.75" customHeight="1" x14ac:dyDescent="0.25">
      <c r="B597" s="6"/>
      <c r="C597" s="6"/>
      <c r="D597" s="6"/>
      <c r="E597" s="6"/>
      <c r="F597" s="6"/>
      <c r="G597" s="6"/>
    </row>
    <row r="598" spans="2:7" ht="12.75" customHeight="1" x14ac:dyDescent="0.25">
      <c r="B598" s="6"/>
      <c r="C598" s="6"/>
      <c r="D598" s="6"/>
      <c r="E598" s="6"/>
      <c r="F598" s="6"/>
      <c r="G598" s="6"/>
    </row>
    <row r="599" spans="2:7" ht="12.75" customHeight="1" x14ac:dyDescent="0.25">
      <c r="B599" s="6"/>
      <c r="C599" s="6"/>
      <c r="D599" s="6"/>
      <c r="E599" s="6"/>
      <c r="F599" s="6"/>
      <c r="G599" s="6"/>
    </row>
    <row r="600" spans="2:7" ht="12.75" customHeight="1" x14ac:dyDescent="0.25">
      <c r="B600" s="6"/>
      <c r="C600" s="6"/>
      <c r="D600" s="6"/>
      <c r="E600" s="6"/>
      <c r="F600" s="6"/>
      <c r="G600" s="6"/>
    </row>
    <row r="601" spans="2:7" ht="12.75" customHeight="1" x14ac:dyDescent="0.25">
      <c r="B601" s="6"/>
      <c r="C601" s="6"/>
      <c r="D601" s="6"/>
      <c r="E601" s="6"/>
      <c r="F601" s="6"/>
      <c r="G601" s="6"/>
    </row>
    <row r="602" spans="2:7" ht="12.75" customHeight="1" x14ac:dyDescent="0.25">
      <c r="B602" s="6"/>
      <c r="C602" s="6"/>
      <c r="D602" s="6"/>
      <c r="E602" s="6"/>
      <c r="F602" s="6"/>
      <c r="G602" s="6"/>
    </row>
    <row r="603" spans="2:7" ht="12.75" customHeight="1" x14ac:dyDescent="0.25">
      <c r="B603" s="6"/>
      <c r="C603" s="6"/>
      <c r="D603" s="6"/>
      <c r="E603" s="6"/>
      <c r="F603" s="6"/>
      <c r="G603" s="6"/>
    </row>
    <row r="604" spans="2:7" ht="12.75" customHeight="1" x14ac:dyDescent="0.25">
      <c r="B604" s="6"/>
      <c r="C604" s="6"/>
      <c r="D604" s="6"/>
      <c r="E604" s="6"/>
      <c r="F604" s="6"/>
      <c r="G604" s="6"/>
    </row>
    <row r="605" spans="2:7" ht="12.75" customHeight="1" x14ac:dyDescent="0.25">
      <c r="B605" s="6"/>
      <c r="C605" s="6"/>
      <c r="D605" s="6"/>
      <c r="E605" s="6"/>
      <c r="F605" s="6"/>
      <c r="G605" s="6"/>
    </row>
    <row r="606" spans="2:7" ht="12.75" customHeight="1" x14ac:dyDescent="0.25">
      <c r="B606" s="6"/>
      <c r="C606" s="6"/>
      <c r="D606" s="6"/>
      <c r="E606" s="6"/>
      <c r="F606" s="6"/>
      <c r="G606" s="6"/>
    </row>
    <row r="607" spans="2:7" ht="12.75" customHeight="1" x14ac:dyDescent="0.25">
      <c r="B607" s="6"/>
      <c r="C607" s="6"/>
      <c r="D607" s="6"/>
      <c r="E607" s="6"/>
      <c r="F607" s="6"/>
      <c r="G607" s="6"/>
    </row>
    <row r="608" spans="2:7" ht="12.75" customHeight="1" x14ac:dyDescent="0.25">
      <c r="B608" s="6"/>
      <c r="C608" s="6"/>
      <c r="D608" s="6"/>
      <c r="E608" s="6"/>
      <c r="F608" s="6"/>
      <c r="G608" s="6"/>
    </row>
    <row r="609" spans="2:7" ht="12.75" customHeight="1" x14ac:dyDescent="0.25">
      <c r="B609" s="6"/>
      <c r="C609" s="6"/>
      <c r="D609" s="6"/>
      <c r="E609" s="6"/>
      <c r="F609" s="6"/>
      <c r="G609" s="6"/>
    </row>
    <row r="610" spans="2:7" ht="12.75" customHeight="1" x14ac:dyDescent="0.25">
      <c r="B610" s="6"/>
      <c r="C610" s="6"/>
      <c r="D610" s="6"/>
      <c r="E610" s="6"/>
      <c r="F610" s="6"/>
      <c r="G610" s="6"/>
    </row>
    <row r="611" spans="2:7" ht="12.75" customHeight="1" x14ac:dyDescent="0.25">
      <c r="B611" s="6"/>
      <c r="C611" s="6"/>
      <c r="D611" s="6"/>
      <c r="E611" s="6"/>
      <c r="F611" s="6"/>
      <c r="G611" s="6"/>
    </row>
    <row r="612" spans="2:7" ht="12.75" customHeight="1" x14ac:dyDescent="0.25">
      <c r="B612" s="6"/>
      <c r="C612" s="6"/>
      <c r="D612" s="6"/>
      <c r="E612" s="6"/>
      <c r="F612" s="6"/>
      <c r="G612" s="6"/>
    </row>
    <row r="613" spans="2:7" ht="12.75" customHeight="1" x14ac:dyDescent="0.25">
      <c r="B613" s="6"/>
      <c r="C613" s="6"/>
      <c r="D613" s="6"/>
      <c r="E613" s="6"/>
      <c r="F613" s="6"/>
      <c r="G613" s="6"/>
    </row>
    <row r="614" spans="2:7" ht="12.75" customHeight="1" x14ac:dyDescent="0.25">
      <c r="B614" s="6"/>
      <c r="C614" s="6"/>
      <c r="D614" s="6"/>
      <c r="E614" s="6"/>
      <c r="F614" s="6"/>
      <c r="G614" s="6"/>
    </row>
    <row r="615" spans="2:7" ht="12.75" customHeight="1" x14ac:dyDescent="0.25">
      <c r="B615" s="6"/>
      <c r="C615" s="6"/>
      <c r="D615" s="6"/>
      <c r="E615" s="6"/>
      <c r="F615" s="6"/>
      <c r="G615" s="6"/>
    </row>
    <row r="616" spans="2:7" ht="12.75" customHeight="1" x14ac:dyDescent="0.25">
      <c r="B616" s="6"/>
      <c r="C616" s="6"/>
      <c r="D616" s="6"/>
      <c r="E616" s="6"/>
      <c r="F616" s="6"/>
      <c r="G616" s="6"/>
    </row>
    <row r="617" spans="2:7" ht="12.75" customHeight="1" x14ac:dyDescent="0.25">
      <c r="B617" s="6"/>
      <c r="C617" s="6"/>
      <c r="D617" s="6"/>
      <c r="E617" s="6"/>
      <c r="F617" s="6"/>
      <c r="G617" s="6"/>
    </row>
    <row r="618" spans="2:7" ht="12.75" customHeight="1" x14ac:dyDescent="0.25">
      <c r="B618" s="6"/>
      <c r="C618" s="6"/>
      <c r="D618" s="6"/>
      <c r="E618" s="6"/>
      <c r="F618" s="6"/>
      <c r="G618" s="6"/>
    </row>
    <row r="619" spans="2:7" ht="12.75" customHeight="1" x14ac:dyDescent="0.25">
      <c r="B619" s="6"/>
      <c r="C619" s="6"/>
      <c r="D619" s="6"/>
      <c r="E619" s="6"/>
      <c r="F619" s="6"/>
      <c r="G619" s="6"/>
    </row>
    <row r="620" spans="2:7" ht="12.75" customHeight="1" x14ac:dyDescent="0.25">
      <c r="B620" s="6"/>
      <c r="C620" s="6"/>
      <c r="D620" s="6"/>
      <c r="E620" s="6"/>
      <c r="F620" s="6"/>
      <c r="G620" s="6"/>
    </row>
    <row r="621" spans="2:7" ht="12.75" customHeight="1" x14ac:dyDescent="0.25">
      <c r="B621" s="6"/>
      <c r="C621" s="6"/>
      <c r="D621" s="6"/>
      <c r="E621" s="6"/>
      <c r="F621" s="6"/>
      <c r="G621" s="6"/>
    </row>
    <row r="622" spans="2:7" ht="12.75" customHeight="1" x14ac:dyDescent="0.25">
      <c r="B622" s="6"/>
      <c r="C622" s="6"/>
      <c r="D622" s="6"/>
      <c r="E622" s="6"/>
      <c r="F622" s="6"/>
      <c r="G622" s="6"/>
    </row>
    <row r="623" spans="2:7" ht="12.75" customHeight="1" x14ac:dyDescent="0.25">
      <c r="B623" s="6"/>
      <c r="C623" s="6"/>
      <c r="D623" s="6"/>
      <c r="E623" s="6"/>
      <c r="F623" s="6"/>
      <c r="G623" s="6"/>
    </row>
    <row r="624" spans="2:7" ht="12.75" customHeight="1" x14ac:dyDescent="0.25">
      <c r="B624" s="6"/>
      <c r="C624" s="6"/>
      <c r="D624" s="6"/>
      <c r="E624" s="6"/>
      <c r="F624" s="6"/>
      <c r="G624" s="6"/>
    </row>
    <row r="625" spans="2:7" ht="12.75" customHeight="1" x14ac:dyDescent="0.25">
      <c r="B625" s="6"/>
      <c r="C625" s="6"/>
      <c r="D625" s="6"/>
      <c r="E625" s="6"/>
      <c r="F625" s="6"/>
      <c r="G625" s="6"/>
    </row>
    <row r="626" spans="2:7" ht="12.75" customHeight="1" x14ac:dyDescent="0.25">
      <c r="B626" s="6"/>
      <c r="C626" s="6"/>
      <c r="D626" s="6"/>
      <c r="E626" s="6"/>
      <c r="F626" s="6"/>
      <c r="G626" s="6"/>
    </row>
    <row r="627" spans="2:7" ht="12.75" customHeight="1" x14ac:dyDescent="0.25">
      <c r="B627" s="6"/>
      <c r="C627" s="6"/>
      <c r="D627" s="6"/>
      <c r="E627" s="6"/>
      <c r="F627" s="6"/>
      <c r="G627" s="6"/>
    </row>
    <row r="628" spans="2:7" ht="12.75" customHeight="1" x14ac:dyDescent="0.25">
      <c r="B628" s="6"/>
      <c r="C628" s="6"/>
      <c r="D628" s="6"/>
      <c r="E628" s="6"/>
      <c r="F628" s="6"/>
      <c r="G628" s="6"/>
    </row>
    <row r="629" spans="2:7" ht="12.75" customHeight="1" x14ac:dyDescent="0.25">
      <c r="B629" s="6"/>
      <c r="C629" s="6"/>
      <c r="D629" s="6"/>
      <c r="E629" s="6"/>
      <c r="F629" s="6"/>
      <c r="G629" s="6"/>
    </row>
    <row r="630" spans="2:7" ht="12.75" customHeight="1" x14ac:dyDescent="0.25">
      <c r="B630" s="6"/>
      <c r="C630" s="6"/>
      <c r="D630" s="6"/>
      <c r="E630" s="6"/>
      <c r="F630" s="6"/>
      <c r="G630" s="6"/>
    </row>
    <row r="631" spans="2:7" ht="12.75" customHeight="1" x14ac:dyDescent="0.25">
      <c r="B631" s="6"/>
      <c r="C631" s="6"/>
      <c r="D631" s="6"/>
      <c r="E631" s="6"/>
      <c r="F631" s="6"/>
      <c r="G631" s="6"/>
    </row>
    <row r="632" spans="2:7" ht="12.75" customHeight="1" x14ac:dyDescent="0.25">
      <c r="B632" s="6"/>
      <c r="C632" s="6"/>
      <c r="D632" s="6"/>
      <c r="E632" s="6"/>
      <c r="F632" s="6"/>
      <c r="G632" s="6"/>
    </row>
    <row r="633" spans="2:7" ht="12.75" customHeight="1" x14ac:dyDescent="0.25">
      <c r="B633" s="6"/>
      <c r="C633" s="6"/>
      <c r="D633" s="6"/>
      <c r="E633" s="6"/>
      <c r="F633" s="6"/>
      <c r="G633" s="6"/>
    </row>
    <row r="634" spans="2:7" ht="12.75" customHeight="1" x14ac:dyDescent="0.25">
      <c r="B634" s="6"/>
      <c r="C634" s="6"/>
      <c r="D634" s="6"/>
      <c r="E634" s="6"/>
      <c r="F634" s="6"/>
      <c r="G634" s="6"/>
    </row>
    <row r="635" spans="2:7" ht="12.75" customHeight="1" x14ac:dyDescent="0.25">
      <c r="B635" s="6"/>
      <c r="C635" s="6"/>
      <c r="D635" s="6"/>
      <c r="E635" s="6"/>
      <c r="F635" s="6"/>
      <c r="G635" s="6"/>
    </row>
    <row r="636" spans="2:7" ht="12.75" customHeight="1" x14ac:dyDescent="0.25">
      <c r="B636" s="6"/>
      <c r="C636" s="6"/>
      <c r="D636" s="6"/>
      <c r="E636" s="6"/>
      <c r="F636" s="6"/>
      <c r="G636" s="6"/>
    </row>
    <row r="637" spans="2:7" ht="12.75" customHeight="1" x14ac:dyDescent="0.25">
      <c r="B637" s="6"/>
      <c r="C637" s="6"/>
      <c r="D637" s="6"/>
      <c r="E637" s="6"/>
      <c r="F637" s="6"/>
      <c r="G637" s="6"/>
    </row>
    <row r="638" spans="2:7" ht="12.75" customHeight="1" x14ac:dyDescent="0.25">
      <c r="B638" s="6"/>
      <c r="C638" s="6"/>
      <c r="D638" s="6"/>
      <c r="E638" s="6"/>
      <c r="F638" s="6"/>
      <c r="G638" s="6"/>
    </row>
    <row r="639" spans="2:7" ht="12.75" customHeight="1" x14ac:dyDescent="0.25">
      <c r="B639" s="6"/>
      <c r="C639" s="6"/>
      <c r="D639" s="6"/>
      <c r="E639" s="6"/>
      <c r="F639" s="6"/>
      <c r="G639" s="6"/>
    </row>
    <row r="640" spans="2:7" ht="12.75" customHeight="1" x14ac:dyDescent="0.25">
      <c r="B640" s="6"/>
      <c r="C640" s="6"/>
      <c r="D640" s="6"/>
      <c r="E640" s="6"/>
      <c r="F640" s="6"/>
      <c r="G640" s="6"/>
    </row>
    <row r="641" spans="2:7" ht="12.75" customHeight="1" x14ac:dyDescent="0.25">
      <c r="B641" s="6"/>
      <c r="C641" s="6"/>
      <c r="D641" s="6"/>
      <c r="E641" s="6"/>
      <c r="F641" s="6"/>
      <c r="G641" s="6"/>
    </row>
    <row r="642" spans="2:7" ht="12.75" customHeight="1" x14ac:dyDescent="0.25">
      <c r="B642" s="6"/>
      <c r="C642" s="6"/>
      <c r="D642" s="6"/>
      <c r="E642" s="6"/>
      <c r="F642" s="6"/>
      <c r="G642" s="6"/>
    </row>
    <row r="643" spans="2:7" ht="12.75" customHeight="1" x14ac:dyDescent="0.25">
      <c r="B643" s="6"/>
      <c r="C643" s="6"/>
      <c r="D643" s="6"/>
      <c r="E643" s="6"/>
      <c r="F643" s="6"/>
      <c r="G643" s="6"/>
    </row>
    <row r="644" spans="2:7" ht="12.75" customHeight="1" x14ac:dyDescent="0.25">
      <c r="B644" s="6"/>
      <c r="C644" s="6"/>
      <c r="D644" s="6"/>
      <c r="E644" s="6"/>
      <c r="F644" s="6"/>
      <c r="G644" s="6"/>
    </row>
    <row r="645" spans="2:7" ht="12.75" customHeight="1" x14ac:dyDescent="0.25">
      <c r="B645" s="6"/>
      <c r="C645" s="6"/>
      <c r="D645" s="6"/>
      <c r="E645" s="6"/>
      <c r="F645" s="6"/>
      <c r="G645" s="6"/>
    </row>
    <row r="646" spans="2:7" ht="12.75" customHeight="1" x14ac:dyDescent="0.25">
      <c r="B646" s="6"/>
      <c r="C646" s="6"/>
      <c r="D646" s="6"/>
      <c r="E646" s="6"/>
      <c r="F646" s="6"/>
      <c r="G646" s="6"/>
    </row>
    <row r="647" spans="2:7" ht="12.75" customHeight="1" x14ac:dyDescent="0.25">
      <c r="B647" s="6"/>
      <c r="C647" s="6"/>
      <c r="D647" s="6"/>
      <c r="E647" s="6"/>
      <c r="F647" s="6"/>
      <c r="G647" s="6"/>
    </row>
    <row r="648" spans="2:7" ht="12.75" customHeight="1" x14ac:dyDescent="0.25">
      <c r="B648" s="6"/>
      <c r="C648" s="6"/>
      <c r="D648" s="6"/>
      <c r="E648" s="6"/>
      <c r="F648" s="6"/>
      <c r="G648" s="6"/>
    </row>
    <row r="649" spans="2:7" ht="12.75" customHeight="1" x14ac:dyDescent="0.25">
      <c r="B649" s="6"/>
      <c r="C649" s="6"/>
      <c r="D649" s="6"/>
      <c r="E649" s="6"/>
      <c r="F649" s="6"/>
      <c r="G649" s="6"/>
    </row>
    <row r="650" spans="2:7" ht="12.75" customHeight="1" x14ac:dyDescent="0.25">
      <c r="B650" s="6"/>
      <c r="C650" s="6"/>
      <c r="D650" s="6"/>
      <c r="E650" s="6"/>
      <c r="F650" s="6"/>
      <c r="G650" s="6"/>
    </row>
    <row r="651" spans="2:7" ht="12.75" customHeight="1" x14ac:dyDescent="0.25">
      <c r="B651" s="6"/>
      <c r="C651" s="6"/>
      <c r="D651" s="6"/>
      <c r="E651" s="6"/>
      <c r="F651" s="6"/>
      <c r="G651" s="6"/>
    </row>
    <row r="652" spans="2:7" ht="12.75" customHeight="1" x14ac:dyDescent="0.25">
      <c r="B652" s="6"/>
      <c r="C652" s="6"/>
      <c r="D652" s="6"/>
      <c r="E652" s="6"/>
      <c r="F652" s="6"/>
      <c r="G652" s="6"/>
    </row>
    <row r="653" spans="2:7" ht="12.75" customHeight="1" x14ac:dyDescent="0.25">
      <c r="B653" s="6"/>
      <c r="C653" s="6"/>
      <c r="D653" s="6"/>
      <c r="E653" s="6"/>
      <c r="F653" s="6"/>
      <c r="G653" s="6"/>
    </row>
    <row r="654" spans="2:7" ht="12.75" customHeight="1" x14ac:dyDescent="0.25">
      <c r="B654" s="6"/>
      <c r="C654" s="6"/>
      <c r="D654" s="6"/>
      <c r="E654" s="6"/>
      <c r="F654" s="6"/>
      <c r="G654" s="6"/>
    </row>
    <row r="655" spans="2:7" ht="12.75" customHeight="1" x14ac:dyDescent="0.25">
      <c r="B655" s="6"/>
      <c r="C655" s="6"/>
      <c r="D655" s="6"/>
      <c r="E655" s="6"/>
      <c r="F655" s="6"/>
      <c r="G655" s="6"/>
    </row>
    <row r="656" spans="2:7" ht="12.75" customHeight="1" x14ac:dyDescent="0.25">
      <c r="B656" s="6"/>
      <c r="C656" s="6"/>
      <c r="D656" s="6"/>
      <c r="E656" s="6"/>
      <c r="F656" s="6"/>
      <c r="G656" s="6"/>
    </row>
    <row r="657" spans="2:7" ht="12.75" customHeight="1" x14ac:dyDescent="0.25">
      <c r="B657" s="6"/>
      <c r="C657" s="6"/>
      <c r="D657" s="6"/>
      <c r="E657" s="6"/>
      <c r="F657" s="6"/>
      <c r="G657" s="6"/>
    </row>
    <row r="658" spans="2:7" ht="12.75" customHeight="1" x14ac:dyDescent="0.25">
      <c r="B658" s="6"/>
      <c r="C658" s="6"/>
      <c r="D658" s="6"/>
      <c r="E658" s="6"/>
      <c r="F658" s="6"/>
      <c r="G658" s="6"/>
    </row>
    <row r="659" spans="2:7" ht="12.75" customHeight="1" x14ac:dyDescent="0.25">
      <c r="B659" s="6"/>
      <c r="C659" s="6"/>
      <c r="D659" s="6"/>
      <c r="E659" s="6"/>
      <c r="F659" s="6"/>
      <c r="G659" s="6"/>
    </row>
    <row r="660" spans="2:7" ht="12.75" customHeight="1" x14ac:dyDescent="0.25">
      <c r="B660" s="6"/>
      <c r="C660" s="6"/>
      <c r="D660" s="6"/>
      <c r="E660" s="6"/>
      <c r="F660" s="6"/>
      <c r="G660" s="6"/>
    </row>
    <row r="661" spans="2:7" ht="12.75" customHeight="1" x14ac:dyDescent="0.25">
      <c r="B661" s="6"/>
      <c r="C661" s="6"/>
      <c r="D661" s="6"/>
      <c r="E661" s="6"/>
      <c r="F661" s="6"/>
      <c r="G661" s="6"/>
    </row>
    <row r="662" spans="2:7" ht="12.75" customHeight="1" x14ac:dyDescent="0.25">
      <c r="B662" s="6"/>
      <c r="C662" s="6"/>
      <c r="D662" s="6"/>
      <c r="E662" s="6"/>
      <c r="F662" s="6"/>
      <c r="G662" s="6"/>
    </row>
    <row r="663" spans="2:7" ht="12.75" customHeight="1" x14ac:dyDescent="0.25">
      <c r="B663" s="6"/>
      <c r="C663" s="6"/>
      <c r="D663" s="6"/>
      <c r="E663" s="6"/>
      <c r="F663" s="6"/>
      <c r="G663" s="6"/>
    </row>
    <row r="664" spans="2:7" ht="12.75" customHeight="1" x14ac:dyDescent="0.25">
      <c r="B664" s="6"/>
      <c r="C664" s="6"/>
      <c r="D664" s="6"/>
      <c r="E664" s="6"/>
      <c r="F664" s="6"/>
      <c r="G664" s="6"/>
    </row>
    <row r="665" spans="2:7" ht="12.75" customHeight="1" x14ac:dyDescent="0.25">
      <c r="B665" s="6"/>
      <c r="C665" s="6"/>
      <c r="D665" s="6"/>
      <c r="E665" s="6"/>
      <c r="F665" s="6"/>
      <c r="G665" s="6"/>
    </row>
    <row r="666" spans="2:7" ht="12.75" customHeight="1" x14ac:dyDescent="0.25">
      <c r="B666" s="6"/>
      <c r="C666" s="6"/>
      <c r="D666" s="6"/>
      <c r="E666" s="6"/>
      <c r="F666" s="6"/>
      <c r="G666" s="6"/>
    </row>
    <row r="667" spans="2:7" ht="12.75" customHeight="1" x14ac:dyDescent="0.25">
      <c r="B667" s="6"/>
      <c r="C667" s="6"/>
      <c r="D667" s="6"/>
      <c r="E667" s="6"/>
      <c r="F667" s="6"/>
      <c r="G667" s="6"/>
    </row>
    <row r="668" spans="2:7" ht="12.75" customHeight="1" x14ac:dyDescent="0.25">
      <c r="B668" s="6"/>
      <c r="C668" s="6"/>
      <c r="D668" s="6"/>
      <c r="E668" s="6"/>
      <c r="F668" s="6"/>
      <c r="G668" s="6"/>
    </row>
    <row r="669" spans="2:7" ht="12.75" customHeight="1" x14ac:dyDescent="0.25">
      <c r="B669" s="6"/>
      <c r="C669" s="6"/>
      <c r="D669" s="6"/>
      <c r="E669" s="6"/>
      <c r="F669" s="6"/>
      <c r="G669" s="6"/>
    </row>
    <row r="670" spans="2:7" ht="12.75" customHeight="1" x14ac:dyDescent="0.25">
      <c r="B670" s="6"/>
      <c r="C670" s="6"/>
      <c r="D670" s="6"/>
      <c r="E670" s="6"/>
      <c r="F670" s="6"/>
      <c r="G670" s="6"/>
    </row>
    <row r="671" spans="2:7" ht="12.75" customHeight="1" x14ac:dyDescent="0.25">
      <c r="B671" s="6"/>
      <c r="C671" s="6"/>
      <c r="D671" s="6"/>
      <c r="E671" s="6"/>
      <c r="F671" s="6"/>
      <c r="G671" s="6"/>
    </row>
    <row r="672" spans="2:7" ht="12.75" customHeight="1" x14ac:dyDescent="0.25">
      <c r="B672" s="6"/>
      <c r="C672" s="6"/>
      <c r="D672" s="6"/>
      <c r="E672" s="6"/>
      <c r="F672" s="6"/>
      <c r="G672" s="6"/>
    </row>
    <row r="673" spans="2:7" ht="12.75" customHeight="1" x14ac:dyDescent="0.25">
      <c r="B673" s="6"/>
      <c r="C673" s="6"/>
      <c r="D673" s="6"/>
      <c r="E673" s="6"/>
      <c r="F673" s="6"/>
      <c r="G673" s="6"/>
    </row>
    <row r="674" spans="2:7" ht="12.75" customHeight="1" x14ac:dyDescent="0.25">
      <c r="B674" s="6"/>
      <c r="C674" s="6"/>
      <c r="D674" s="6"/>
      <c r="E674" s="6"/>
      <c r="F674" s="6"/>
      <c r="G674" s="6"/>
    </row>
    <row r="675" spans="2:7" ht="12.75" customHeight="1" x14ac:dyDescent="0.25">
      <c r="B675" s="6"/>
      <c r="C675" s="6"/>
      <c r="D675" s="6"/>
      <c r="E675" s="6"/>
      <c r="F675" s="6"/>
      <c r="G675" s="6"/>
    </row>
    <row r="676" spans="2:7" ht="12.75" customHeight="1" x14ac:dyDescent="0.25">
      <c r="B676" s="6"/>
      <c r="C676" s="6"/>
      <c r="D676" s="6"/>
      <c r="E676" s="6"/>
      <c r="F676" s="6"/>
      <c r="G676" s="6"/>
    </row>
    <row r="677" spans="2:7" ht="12.75" customHeight="1" x14ac:dyDescent="0.25">
      <c r="B677" s="6"/>
      <c r="C677" s="6"/>
      <c r="D677" s="6"/>
      <c r="E677" s="6"/>
      <c r="F677" s="6"/>
      <c r="G677" s="6"/>
    </row>
    <row r="678" spans="2:7" ht="12.75" customHeight="1" x14ac:dyDescent="0.25">
      <c r="B678" s="6"/>
      <c r="C678" s="6"/>
      <c r="D678" s="6"/>
      <c r="E678" s="6"/>
      <c r="F678" s="6"/>
      <c r="G678" s="6"/>
    </row>
    <row r="679" spans="2:7" ht="12.75" customHeight="1" x14ac:dyDescent="0.25">
      <c r="B679" s="6"/>
      <c r="C679" s="6"/>
      <c r="D679" s="6"/>
      <c r="E679" s="6"/>
      <c r="F679" s="6"/>
      <c r="G679" s="6"/>
    </row>
    <row r="680" spans="2:7" ht="12.75" customHeight="1" x14ac:dyDescent="0.25">
      <c r="B680" s="6"/>
      <c r="C680" s="6"/>
      <c r="D680" s="6"/>
      <c r="E680" s="6"/>
      <c r="F680" s="6"/>
      <c r="G680" s="6"/>
    </row>
    <row r="681" spans="2:7" ht="12.75" customHeight="1" x14ac:dyDescent="0.25">
      <c r="B681" s="6"/>
      <c r="C681" s="6"/>
      <c r="D681" s="6"/>
      <c r="E681" s="6"/>
      <c r="F681" s="6"/>
      <c r="G681" s="6"/>
    </row>
    <row r="682" spans="2:7" ht="12.75" customHeight="1" x14ac:dyDescent="0.25">
      <c r="B682" s="6"/>
      <c r="C682" s="6"/>
      <c r="D682" s="6"/>
      <c r="E682" s="6"/>
      <c r="F682" s="6"/>
      <c r="G682" s="6"/>
    </row>
    <row r="683" spans="2:7" ht="12.75" customHeight="1" x14ac:dyDescent="0.25">
      <c r="B683" s="6"/>
      <c r="C683" s="6"/>
      <c r="D683" s="6"/>
      <c r="E683" s="6"/>
      <c r="F683" s="6"/>
      <c r="G683" s="6"/>
    </row>
    <row r="684" spans="2:7" ht="12.75" customHeight="1" x14ac:dyDescent="0.25">
      <c r="B684" s="6"/>
      <c r="C684" s="6"/>
      <c r="D684" s="6"/>
      <c r="E684" s="6"/>
      <c r="F684" s="6"/>
      <c r="G684" s="6"/>
    </row>
    <row r="685" spans="2:7" ht="12.75" customHeight="1" x14ac:dyDescent="0.25">
      <c r="B685" s="6"/>
      <c r="C685" s="6"/>
      <c r="D685" s="6"/>
      <c r="E685" s="6"/>
      <c r="F685" s="6"/>
      <c r="G685" s="6"/>
    </row>
    <row r="686" spans="2:7" ht="12.75" customHeight="1" x14ac:dyDescent="0.25">
      <c r="B686" s="6"/>
      <c r="C686" s="6"/>
      <c r="D686" s="6"/>
      <c r="E686" s="6"/>
      <c r="F686" s="6"/>
      <c r="G686" s="6"/>
    </row>
    <row r="687" spans="2:7" ht="12.75" customHeight="1" x14ac:dyDescent="0.25">
      <c r="B687" s="6"/>
      <c r="C687" s="6"/>
      <c r="D687" s="6"/>
      <c r="E687" s="6"/>
      <c r="F687" s="6"/>
      <c r="G687" s="6"/>
    </row>
    <row r="688" spans="2:7" ht="12.75" customHeight="1" x14ac:dyDescent="0.25">
      <c r="B688" s="6"/>
      <c r="C688" s="6"/>
      <c r="D688" s="6"/>
      <c r="E688" s="6"/>
      <c r="F688" s="6"/>
      <c r="G688" s="6"/>
    </row>
    <row r="689" spans="2:7" ht="12.75" customHeight="1" x14ac:dyDescent="0.25">
      <c r="B689" s="6"/>
      <c r="C689" s="6"/>
      <c r="D689" s="6"/>
      <c r="E689" s="6"/>
      <c r="F689" s="6"/>
      <c r="G689" s="6"/>
    </row>
    <row r="690" spans="2:7" ht="12.75" customHeight="1" x14ac:dyDescent="0.25">
      <c r="B690" s="6"/>
      <c r="C690" s="6"/>
      <c r="D690" s="6"/>
      <c r="E690" s="6"/>
      <c r="F690" s="6"/>
      <c r="G690" s="6"/>
    </row>
    <row r="691" spans="2:7" ht="12.75" customHeight="1" x14ac:dyDescent="0.25">
      <c r="B691" s="6"/>
      <c r="C691" s="6"/>
      <c r="D691" s="6"/>
      <c r="E691" s="6"/>
      <c r="F691" s="6"/>
      <c r="G691" s="6"/>
    </row>
    <row r="692" spans="2:7" ht="12.75" customHeight="1" x14ac:dyDescent="0.25">
      <c r="B692" s="6"/>
      <c r="C692" s="6"/>
      <c r="D692" s="6"/>
      <c r="E692" s="6"/>
      <c r="F692" s="6"/>
      <c r="G692" s="6"/>
    </row>
    <row r="693" spans="2:7" ht="12.75" customHeight="1" x14ac:dyDescent="0.25">
      <c r="B693" s="6"/>
      <c r="C693" s="6"/>
      <c r="D693" s="6"/>
      <c r="E693" s="6"/>
      <c r="F693" s="6"/>
      <c r="G693" s="6"/>
    </row>
    <row r="694" spans="2:7" ht="12.75" customHeight="1" x14ac:dyDescent="0.25">
      <c r="B694" s="6"/>
      <c r="C694" s="6"/>
      <c r="D694" s="6"/>
      <c r="E694" s="6"/>
      <c r="F694" s="6"/>
      <c r="G694" s="6"/>
    </row>
    <row r="695" spans="2:7" ht="12.75" customHeight="1" x14ac:dyDescent="0.25">
      <c r="B695" s="6"/>
      <c r="C695" s="6"/>
      <c r="D695" s="6"/>
      <c r="E695" s="6"/>
      <c r="F695" s="6"/>
      <c r="G695" s="6"/>
    </row>
    <row r="696" spans="2:7" ht="12.75" customHeight="1" x14ac:dyDescent="0.25">
      <c r="B696" s="6"/>
      <c r="C696" s="6"/>
      <c r="D696" s="6"/>
      <c r="E696" s="6"/>
      <c r="F696" s="6"/>
      <c r="G696" s="6"/>
    </row>
    <row r="697" spans="2:7" ht="12.75" customHeight="1" x14ac:dyDescent="0.25">
      <c r="B697" s="6"/>
      <c r="C697" s="6"/>
      <c r="D697" s="6"/>
      <c r="E697" s="6"/>
      <c r="F697" s="6"/>
      <c r="G697" s="6"/>
    </row>
    <row r="698" spans="2:7" ht="12.75" customHeight="1" x14ac:dyDescent="0.25">
      <c r="B698" s="6"/>
      <c r="C698" s="6"/>
      <c r="D698" s="6"/>
      <c r="E698" s="6"/>
      <c r="F698" s="6"/>
      <c r="G698" s="6"/>
    </row>
    <row r="699" spans="2:7" ht="12.75" customHeight="1" x14ac:dyDescent="0.25">
      <c r="B699" s="6"/>
      <c r="C699" s="6"/>
      <c r="D699" s="6"/>
      <c r="E699" s="6"/>
      <c r="F699" s="6"/>
      <c r="G699" s="6"/>
    </row>
    <row r="700" spans="2:7" ht="12.75" customHeight="1" x14ac:dyDescent="0.25">
      <c r="B700" s="6"/>
      <c r="C700" s="6"/>
      <c r="D700" s="6"/>
      <c r="E700" s="6"/>
      <c r="F700" s="6"/>
      <c r="G700" s="6"/>
    </row>
    <row r="701" spans="2:7" ht="12.75" customHeight="1" x14ac:dyDescent="0.25">
      <c r="B701" s="6"/>
      <c r="C701" s="6"/>
      <c r="D701" s="6"/>
      <c r="E701" s="6"/>
      <c r="F701" s="6"/>
      <c r="G701" s="6"/>
    </row>
    <row r="702" spans="2:7" ht="12.75" customHeight="1" x14ac:dyDescent="0.25">
      <c r="B702" s="6"/>
      <c r="C702" s="6"/>
      <c r="D702" s="6"/>
      <c r="E702" s="6"/>
      <c r="F702" s="6"/>
      <c r="G702" s="6"/>
    </row>
    <row r="703" spans="2:7" ht="12.75" customHeight="1" x14ac:dyDescent="0.25">
      <c r="B703" s="6"/>
      <c r="C703" s="6"/>
      <c r="D703" s="6"/>
      <c r="E703" s="6"/>
      <c r="F703" s="6"/>
      <c r="G703" s="6"/>
    </row>
    <row r="704" spans="2:7" ht="12.75" customHeight="1" x14ac:dyDescent="0.25">
      <c r="B704" s="6"/>
      <c r="C704" s="6"/>
      <c r="D704" s="6"/>
      <c r="E704" s="6"/>
      <c r="F704" s="6"/>
      <c r="G704" s="6"/>
    </row>
    <row r="705" spans="2:7" ht="12.75" customHeight="1" x14ac:dyDescent="0.25">
      <c r="B705" s="6"/>
      <c r="C705" s="6"/>
      <c r="D705" s="6"/>
      <c r="E705" s="6"/>
      <c r="F705" s="6"/>
      <c r="G705" s="6"/>
    </row>
    <row r="706" spans="2:7" ht="12.75" customHeight="1" x14ac:dyDescent="0.25">
      <c r="B706" s="6"/>
      <c r="C706" s="6"/>
      <c r="D706" s="6"/>
      <c r="E706" s="6"/>
      <c r="F706" s="6"/>
      <c r="G706" s="6"/>
    </row>
    <row r="707" spans="2:7" ht="12.75" customHeight="1" x14ac:dyDescent="0.25">
      <c r="B707" s="6"/>
      <c r="C707" s="6"/>
      <c r="D707" s="6"/>
      <c r="E707" s="6"/>
      <c r="F707" s="6"/>
      <c r="G707" s="6"/>
    </row>
    <row r="708" spans="2:7" ht="12.75" customHeight="1" x14ac:dyDescent="0.25">
      <c r="B708" s="6"/>
      <c r="C708" s="6"/>
      <c r="D708" s="6"/>
      <c r="E708" s="6"/>
      <c r="F708" s="6"/>
      <c r="G708" s="6"/>
    </row>
    <row r="709" spans="2:7" ht="12.75" customHeight="1" x14ac:dyDescent="0.25">
      <c r="B709" s="6"/>
      <c r="C709" s="6"/>
      <c r="D709" s="6"/>
      <c r="E709" s="6"/>
      <c r="F709" s="6"/>
      <c r="G709" s="6"/>
    </row>
    <row r="710" spans="2:7" ht="12.75" customHeight="1" x14ac:dyDescent="0.25">
      <c r="B710" s="6"/>
      <c r="C710" s="6"/>
      <c r="D710" s="6"/>
      <c r="E710" s="6"/>
      <c r="F710" s="6"/>
      <c r="G710" s="6"/>
    </row>
    <row r="711" spans="2:7" ht="12.75" customHeight="1" x14ac:dyDescent="0.25">
      <c r="B711" s="6"/>
      <c r="C711" s="6"/>
      <c r="D711" s="6"/>
      <c r="E711" s="6"/>
      <c r="F711" s="6"/>
      <c r="G711" s="6"/>
    </row>
    <row r="712" spans="2:7" ht="12.75" customHeight="1" x14ac:dyDescent="0.25">
      <c r="B712" s="6"/>
      <c r="C712" s="6"/>
      <c r="D712" s="6"/>
      <c r="E712" s="6"/>
      <c r="F712" s="6"/>
      <c r="G712" s="6"/>
    </row>
    <row r="713" spans="2:7" ht="12.75" customHeight="1" x14ac:dyDescent="0.25">
      <c r="B713" s="6"/>
      <c r="C713" s="6"/>
      <c r="D713" s="6"/>
      <c r="E713" s="6"/>
      <c r="F713" s="6"/>
      <c r="G713" s="6"/>
    </row>
    <row r="714" spans="2:7" ht="12.75" customHeight="1" x14ac:dyDescent="0.25">
      <c r="B714" s="6"/>
      <c r="C714" s="6"/>
      <c r="D714" s="6"/>
      <c r="E714" s="6"/>
      <c r="F714" s="6"/>
      <c r="G714" s="6"/>
    </row>
    <row r="715" spans="2:7" ht="12.75" customHeight="1" x14ac:dyDescent="0.25">
      <c r="B715" s="6"/>
      <c r="C715" s="6"/>
      <c r="D715" s="6"/>
      <c r="E715" s="6"/>
      <c r="F715" s="6"/>
      <c r="G715" s="6"/>
    </row>
    <row r="716" spans="2:7" ht="12.75" customHeight="1" x14ac:dyDescent="0.25">
      <c r="B716" s="6"/>
      <c r="C716" s="6"/>
      <c r="D716" s="6"/>
      <c r="E716" s="6"/>
      <c r="F716" s="6"/>
      <c r="G716" s="6"/>
    </row>
    <row r="717" spans="2:7" ht="12.75" customHeight="1" x14ac:dyDescent="0.25">
      <c r="B717" s="6"/>
      <c r="C717" s="6"/>
      <c r="D717" s="6"/>
      <c r="E717" s="6"/>
      <c r="F717" s="6"/>
      <c r="G717" s="6"/>
    </row>
    <row r="718" spans="2:7" ht="12.75" customHeight="1" x14ac:dyDescent="0.25">
      <c r="B718" s="6"/>
      <c r="C718" s="6"/>
      <c r="D718" s="6"/>
      <c r="E718" s="6"/>
      <c r="F718" s="6"/>
      <c r="G718" s="6"/>
    </row>
    <row r="719" spans="2:7" ht="12.75" customHeight="1" x14ac:dyDescent="0.25">
      <c r="B719" s="6"/>
      <c r="C719" s="6"/>
      <c r="D719" s="6"/>
      <c r="E719" s="6"/>
      <c r="F719" s="6"/>
      <c r="G719" s="6"/>
    </row>
    <row r="720" spans="2:7" ht="12.75" customHeight="1" x14ac:dyDescent="0.25">
      <c r="B720" s="6"/>
      <c r="C720" s="6"/>
      <c r="D720" s="6"/>
      <c r="E720" s="6"/>
      <c r="F720" s="6"/>
      <c r="G720" s="6"/>
    </row>
    <row r="721" spans="2:7" ht="12.75" customHeight="1" x14ac:dyDescent="0.25">
      <c r="B721" s="6"/>
      <c r="C721" s="6"/>
      <c r="D721" s="6"/>
      <c r="E721" s="6"/>
      <c r="F721" s="6"/>
      <c r="G721" s="6"/>
    </row>
    <row r="722" spans="2:7" ht="12.75" customHeight="1" x14ac:dyDescent="0.25">
      <c r="B722" s="6"/>
      <c r="C722" s="6"/>
      <c r="D722" s="6"/>
      <c r="E722" s="6"/>
      <c r="F722" s="6"/>
      <c r="G722" s="6"/>
    </row>
    <row r="723" spans="2:7" ht="12.75" customHeight="1" x14ac:dyDescent="0.25">
      <c r="B723" s="6"/>
      <c r="C723" s="6"/>
      <c r="D723" s="6"/>
      <c r="E723" s="6"/>
      <c r="F723" s="6"/>
      <c r="G723" s="6"/>
    </row>
    <row r="724" spans="2:7" ht="12.75" customHeight="1" x14ac:dyDescent="0.25">
      <c r="B724" s="6"/>
      <c r="C724" s="6"/>
      <c r="D724" s="6"/>
      <c r="E724" s="6"/>
      <c r="F724" s="6"/>
      <c r="G724" s="6"/>
    </row>
    <row r="725" spans="2:7" ht="12.75" customHeight="1" x14ac:dyDescent="0.25">
      <c r="B725" s="6"/>
      <c r="C725" s="6"/>
      <c r="D725" s="6"/>
      <c r="E725" s="6"/>
      <c r="F725" s="6"/>
      <c r="G725" s="6"/>
    </row>
    <row r="726" spans="2:7" ht="12.75" customHeight="1" x14ac:dyDescent="0.25">
      <c r="B726" s="6"/>
      <c r="C726" s="6"/>
      <c r="D726" s="6"/>
      <c r="E726" s="6"/>
      <c r="F726" s="6"/>
      <c r="G726" s="6"/>
    </row>
    <row r="727" spans="2:7" ht="12.75" customHeight="1" x14ac:dyDescent="0.25">
      <c r="B727" s="6"/>
      <c r="C727" s="6"/>
      <c r="D727" s="6"/>
      <c r="E727" s="6"/>
      <c r="F727" s="6"/>
      <c r="G727" s="6"/>
    </row>
    <row r="728" spans="2:7" ht="12.75" customHeight="1" x14ac:dyDescent="0.25">
      <c r="B728" s="6"/>
      <c r="C728" s="6"/>
      <c r="D728" s="6"/>
      <c r="E728" s="6"/>
      <c r="F728" s="6"/>
      <c r="G728" s="6"/>
    </row>
    <row r="729" spans="2:7" ht="12.75" customHeight="1" x14ac:dyDescent="0.25">
      <c r="B729" s="6"/>
      <c r="C729" s="6"/>
      <c r="D729" s="6"/>
      <c r="E729" s="6"/>
      <c r="F729" s="6"/>
      <c r="G729" s="6"/>
    </row>
    <row r="730" spans="2:7" ht="12.75" customHeight="1" x14ac:dyDescent="0.25">
      <c r="B730" s="6"/>
      <c r="C730" s="6"/>
      <c r="D730" s="6"/>
      <c r="E730" s="6"/>
      <c r="F730" s="6"/>
      <c r="G730" s="6"/>
    </row>
    <row r="731" spans="2:7" ht="12.75" customHeight="1" x14ac:dyDescent="0.25">
      <c r="B731" s="6"/>
      <c r="C731" s="6"/>
      <c r="D731" s="6"/>
      <c r="E731" s="6"/>
      <c r="F731" s="6"/>
      <c r="G731" s="6"/>
    </row>
    <row r="732" spans="2:7" ht="12.75" customHeight="1" x14ac:dyDescent="0.25">
      <c r="B732" s="6"/>
      <c r="C732" s="6"/>
      <c r="D732" s="6"/>
      <c r="E732" s="6"/>
      <c r="F732" s="6"/>
      <c r="G732" s="6"/>
    </row>
    <row r="733" spans="2:7" ht="12.75" customHeight="1" x14ac:dyDescent="0.25">
      <c r="B733" s="6"/>
      <c r="C733" s="6"/>
      <c r="D733" s="6"/>
      <c r="E733" s="6"/>
      <c r="F733" s="6"/>
      <c r="G733" s="6"/>
    </row>
    <row r="734" spans="2:7" ht="12.75" customHeight="1" x14ac:dyDescent="0.25">
      <c r="B734" s="6"/>
      <c r="C734" s="6"/>
      <c r="D734" s="6"/>
      <c r="E734" s="6"/>
      <c r="F734" s="6"/>
      <c r="G734" s="6"/>
    </row>
    <row r="735" spans="2:7" ht="12.75" customHeight="1" x14ac:dyDescent="0.25">
      <c r="B735" s="6"/>
      <c r="C735" s="6"/>
      <c r="D735" s="6"/>
      <c r="E735" s="6"/>
      <c r="F735" s="6"/>
      <c r="G735" s="6"/>
    </row>
    <row r="736" spans="2:7" ht="12.75" customHeight="1" x14ac:dyDescent="0.25">
      <c r="B736" s="6"/>
      <c r="C736" s="6"/>
      <c r="D736" s="6"/>
      <c r="E736" s="6"/>
      <c r="F736" s="6"/>
      <c r="G736" s="6"/>
    </row>
    <row r="737" spans="2:7" ht="12.75" customHeight="1" x14ac:dyDescent="0.25">
      <c r="B737" s="6"/>
      <c r="C737" s="6"/>
      <c r="D737" s="6"/>
      <c r="E737" s="6"/>
      <c r="F737" s="6"/>
      <c r="G737" s="6"/>
    </row>
    <row r="738" spans="2:7" ht="12.75" customHeight="1" x14ac:dyDescent="0.25">
      <c r="B738" s="6"/>
      <c r="C738" s="6"/>
      <c r="D738" s="6"/>
      <c r="E738" s="6"/>
      <c r="F738" s="6"/>
      <c r="G738" s="6"/>
    </row>
    <row r="739" spans="2:7" ht="12.75" customHeight="1" x14ac:dyDescent="0.25">
      <c r="B739" s="6"/>
      <c r="C739" s="6"/>
      <c r="D739" s="6"/>
      <c r="E739" s="6"/>
      <c r="F739" s="6"/>
      <c r="G739" s="6"/>
    </row>
    <row r="740" spans="2:7" ht="12.75" customHeight="1" x14ac:dyDescent="0.25">
      <c r="B740" s="6"/>
      <c r="C740" s="6"/>
      <c r="D740" s="6"/>
      <c r="E740" s="6"/>
      <c r="F740" s="6"/>
      <c r="G740" s="6"/>
    </row>
    <row r="741" spans="2:7" ht="12.75" customHeight="1" x14ac:dyDescent="0.25">
      <c r="B741" s="6"/>
      <c r="C741" s="6"/>
      <c r="D741" s="6"/>
      <c r="E741" s="6"/>
      <c r="F741" s="6"/>
      <c r="G741" s="6"/>
    </row>
    <row r="742" spans="2:7" ht="12.75" customHeight="1" x14ac:dyDescent="0.25">
      <c r="B742" s="6"/>
      <c r="C742" s="6"/>
      <c r="D742" s="6"/>
      <c r="E742" s="6"/>
      <c r="F742" s="6"/>
      <c r="G742" s="6"/>
    </row>
    <row r="743" spans="2:7" ht="12.75" customHeight="1" x14ac:dyDescent="0.25">
      <c r="B743" s="6"/>
      <c r="C743" s="6"/>
      <c r="D743" s="6"/>
      <c r="E743" s="6"/>
      <c r="F743" s="6"/>
      <c r="G743" s="6"/>
    </row>
    <row r="744" spans="2:7" ht="12.75" customHeight="1" x14ac:dyDescent="0.25">
      <c r="B744" s="6"/>
      <c r="C744" s="6"/>
      <c r="D744" s="6"/>
      <c r="E744" s="6"/>
      <c r="F744" s="6"/>
      <c r="G744" s="6"/>
    </row>
    <row r="745" spans="2:7" ht="12.75" customHeight="1" x14ac:dyDescent="0.25">
      <c r="B745" s="6"/>
      <c r="C745" s="6"/>
      <c r="D745" s="6"/>
      <c r="E745" s="6"/>
      <c r="F745" s="6"/>
      <c r="G745" s="6"/>
    </row>
    <row r="746" spans="2:7" ht="12.75" customHeight="1" x14ac:dyDescent="0.25">
      <c r="B746" s="6"/>
      <c r="C746" s="6"/>
      <c r="D746" s="6"/>
      <c r="E746" s="6"/>
      <c r="F746" s="6"/>
      <c r="G746" s="6"/>
    </row>
    <row r="747" spans="2:7" ht="12.75" customHeight="1" x14ac:dyDescent="0.25">
      <c r="B747" s="6"/>
      <c r="C747" s="6"/>
      <c r="D747" s="6"/>
      <c r="E747" s="6"/>
      <c r="F747" s="6"/>
      <c r="G747" s="6"/>
    </row>
    <row r="748" spans="2:7" ht="12.75" customHeight="1" x14ac:dyDescent="0.25">
      <c r="B748" s="6"/>
      <c r="C748" s="6"/>
      <c r="D748" s="6"/>
      <c r="E748" s="6"/>
      <c r="F748" s="6"/>
      <c r="G748" s="6"/>
    </row>
    <row r="749" spans="2:7" ht="12.75" customHeight="1" x14ac:dyDescent="0.25">
      <c r="B749" s="6"/>
      <c r="C749" s="6"/>
      <c r="D749" s="6"/>
      <c r="E749" s="6"/>
      <c r="F749" s="6"/>
      <c r="G749" s="6"/>
    </row>
    <row r="750" spans="2:7" ht="12.75" customHeight="1" x14ac:dyDescent="0.25">
      <c r="B750" s="6"/>
      <c r="C750" s="6"/>
      <c r="D750" s="6"/>
      <c r="E750" s="6"/>
      <c r="F750" s="6"/>
      <c r="G750" s="6"/>
    </row>
    <row r="751" spans="2:7" ht="12.75" customHeight="1" x14ac:dyDescent="0.25">
      <c r="B751" s="6"/>
      <c r="C751" s="6"/>
      <c r="D751" s="6"/>
      <c r="E751" s="6"/>
      <c r="F751" s="6"/>
      <c r="G751" s="6"/>
    </row>
    <row r="752" spans="2:7" ht="12.75" customHeight="1" x14ac:dyDescent="0.25">
      <c r="B752" s="6"/>
      <c r="C752" s="6"/>
      <c r="D752" s="6"/>
      <c r="E752" s="6"/>
      <c r="F752" s="6"/>
      <c r="G752" s="6"/>
    </row>
    <row r="753" spans="2:7" ht="12.75" customHeight="1" x14ac:dyDescent="0.25">
      <c r="B753" s="6"/>
      <c r="C753" s="6"/>
      <c r="D753" s="6"/>
      <c r="E753" s="6"/>
      <c r="F753" s="6"/>
      <c r="G753" s="6"/>
    </row>
    <row r="754" spans="2:7" ht="12.75" customHeight="1" x14ac:dyDescent="0.25">
      <c r="B754" s="6"/>
      <c r="C754" s="6"/>
      <c r="D754" s="6"/>
      <c r="E754" s="6"/>
      <c r="F754" s="6"/>
      <c r="G754" s="6"/>
    </row>
    <row r="755" spans="2:7" ht="12.75" customHeight="1" x14ac:dyDescent="0.25">
      <c r="B755" s="6"/>
      <c r="C755" s="6"/>
      <c r="D755" s="6"/>
      <c r="E755" s="6"/>
      <c r="F755" s="6"/>
      <c r="G755" s="6"/>
    </row>
    <row r="756" spans="2:7" ht="12.75" customHeight="1" x14ac:dyDescent="0.25">
      <c r="B756" s="6"/>
      <c r="C756" s="6"/>
      <c r="D756" s="6"/>
      <c r="E756" s="6"/>
      <c r="F756" s="6"/>
      <c r="G756" s="6"/>
    </row>
    <row r="757" spans="2:7" ht="12.75" customHeight="1" x14ac:dyDescent="0.25">
      <c r="B757" s="6"/>
      <c r="C757" s="6"/>
      <c r="D757" s="6"/>
      <c r="E757" s="6"/>
      <c r="F757" s="6"/>
      <c r="G757" s="6"/>
    </row>
    <row r="758" spans="2:7" ht="12.75" customHeight="1" x14ac:dyDescent="0.25">
      <c r="B758" s="6"/>
      <c r="C758" s="6"/>
      <c r="D758" s="6"/>
      <c r="E758" s="6"/>
      <c r="F758" s="6"/>
      <c r="G758" s="6"/>
    </row>
    <row r="759" spans="2:7" ht="12.75" customHeight="1" x14ac:dyDescent="0.25">
      <c r="B759" s="6"/>
      <c r="C759" s="6"/>
      <c r="D759" s="6"/>
      <c r="E759" s="6"/>
      <c r="F759" s="6"/>
      <c r="G759" s="6"/>
    </row>
    <row r="760" spans="2:7" ht="12.75" customHeight="1" x14ac:dyDescent="0.25">
      <c r="B760" s="6"/>
      <c r="C760" s="6"/>
      <c r="D760" s="6"/>
      <c r="E760" s="6"/>
      <c r="F760" s="6"/>
      <c r="G760" s="6"/>
    </row>
    <row r="761" spans="2:7" ht="12.75" customHeight="1" x14ac:dyDescent="0.25">
      <c r="B761" s="6"/>
      <c r="C761" s="6"/>
      <c r="D761" s="6"/>
      <c r="E761" s="6"/>
      <c r="F761" s="6"/>
      <c r="G761" s="6"/>
    </row>
    <row r="762" spans="2:7" ht="12.75" customHeight="1" x14ac:dyDescent="0.25">
      <c r="B762" s="6"/>
      <c r="C762" s="6"/>
      <c r="D762" s="6"/>
      <c r="E762" s="6"/>
      <c r="F762" s="6"/>
      <c r="G762" s="6"/>
    </row>
    <row r="763" spans="2:7" ht="12.75" customHeight="1" x14ac:dyDescent="0.25">
      <c r="B763" s="6"/>
      <c r="C763" s="6"/>
      <c r="D763" s="6"/>
      <c r="E763" s="6"/>
      <c r="F763" s="6"/>
      <c r="G763" s="6"/>
    </row>
    <row r="764" spans="2:7" ht="12.75" customHeight="1" x14ac:dyDescent="0.25">
      <c r="B764" s="6"/>
      <c r="C764" s="6"/>
      <c r="D764" s="6"/>
      <c r="E764" s="6"/>
      <c r="F764" s="6"/>
      <c r="G764" s="6"/>
    </row>
    <row r="765" spans="2:7" ht="12.75" customHeight="1" x14ac:dyDescent="0.25">
      <c r="B765" s="6"/>
      <c r="C765" s="6"/>
      <c r="D765" s="6"/>
      <c r="E765" s="6"/>
      <c r="F765" s="6"/>
      <c r="G765" s="6"/>
    </row>
    <row r="766" spans="2:7" ht="12.75" customHeight="1" x14ac:dyDescent="0.25">
      <c r="B766" s="6"/>
      <c r="C766" s="6"/>
      <c r="D766" s="6"/>
      <c r="E766" s="6"/>
      <c r="F766" s="6"/>
      <c r="G766" s="6"/>
    </row>
    <row r="767" spans="2:7" ht="12.75" customHeight="1" x14ac:dyDescent="0.25">
      <c r="B767" s="6"/>
      <c r="C767" s="6"/>
      <c r="D767" s="6"/>
      <c r="E767" s="6"/>
      <c r="F767" s="6"/>
      <c r="G767" s="6"/>
    </row>
    <row r="768" spans="2:7" ht="12.75" customHeight="1" x14ac:dyDescent="0.25">
      <c r="B768" s="6"/>
      <c r="C768" s="6"/>
      <c r="D768" s="6"/>
      <c r="E768" s="6"/>
      <c r="F768" s="6"/>
      <c r="G768" s="6"/>
    </row>
    <row r="769" spans="2:7" ht="12.75" customHeight="1" x14ac:dyDescent="0.25">
      <c r="B769" s="6"/>
      <c r="C769" s="6"/>
      <c r="D769" s="6"/>
      <c r="E769" s="6"/>
      <c r="F769" s="6"/>
      <c r="G769" s="6"/>
    </row>
    <row r="770" spans="2:7" ht="12.75" customHeight="1" x14ac:dyDescent="0.25">
      <c r="B770" s="6"/>
      <c r="C770" s="6"/>
      <c r="D770" s="6"/>
      <c r="E770" s="6"/>
      <c r="F770" s="6"/>
      <c r="G770" s="6"/>
    </row>
    <row r="771" spans="2:7" ht="12.75" customHeight="1" x14ac:dyDescent="0.25">
      <c r="B771" s="6"/>
      <c r="C771" s="6"/>
      <c r="D771" s="6"/>
      <c r="E771" s="6"/>
      <c r="F771" s="6"/>
      <c r="G771" s="6"/>
    </row>
    <row r="772" spans="2:7" ht="12.75" customHeight="1" x14ac:dyDescent="0.25">
      <c r="B772" s="6"/>
      <c r="C772" s="6"/>
      <c r="D772" s="6"/>
      <c r="E772" s="6"/>
      <c r="F772" s="6"/>
      <c r="G772" s="6"/>
    </row>
    <row r="773" spans="2:7" ht="12.75" customHeight="1" x14ac:dyDescent="0.25">
      <c r="B773" s="6"/>
      <c r="C773" s="6"/>
      <c r="D773" s="6"/>
      <c r="E773" s="6"/>
      <c r="F773" s="6"/>
      <c r="G773" s="6"/>
    </row>
    <row r="774" spans="2:7" ht="12.75" customHeight="1" x14ac:dyDescent="0.25">
      <c r="B774" s="6"/>
      <c r="C774" s="6"/>
      <c r="D774" s="6"/>
      <c r="E774" s="6"/>
      <c r="F774" s="6"/>
      <c r="G774" s="6"/>
    </row>
    <row r="775" spans="2:7" ht="12.75" customHeight="1" x14ac:dyDescent="0.25">
      <c r="B775" s="6"/>
      <c r="C775" s="6"/>
      <c r="D775" s="6"/>
      <c r="E775" s="6"/>
      <c r="F775" s="6"/>
      <c r="G775" s="6"/>
    </row>
    <row r="776" spans="2:7" ht="12.75" customHeight="1" x14ac:dyDescent="0.25">
      <c r="B776" s="6"/>
      <c r="C776" s="6"/>
      <c r="D776" s="6"/>
      <c r="E776" s="6"/>
      <c r="F776" s="6"/>
      <c r="G776" s="6"/>
    </row>
    <row r="777" spans="2:7" ht="12.75" customHeight="1" x14ac:dyDescent="0.25">
      <c r="B777" s="6"/>
      <c r="C777" s="6"/>
      <c r="D777" s="6"/>
      <c r="E777" s="6"/>
      <c r="F777" s="6"/>
      <c r="G777" s="6"/>
    </row>
    <row r="778" spans="2:7" ht="12.75" customHeight="1" x14ac:dyDescent="0.25">
      <c r="B778" s="6"/>
      <c r="C778" s="6"/>
      <c r="D778" s="6"/>
      <c r="E778" s="6"/>
      <c r="F778" s="6"/>
      <c r="G778" s="6"/>
    </row>
    <row r="779" spans="2:7" ht="12.75" customHeight="1" x14ac:dyDescent="0.25">
      <c r="B779" s="6"/>
      <c r="C779" s="6"/>
      <c r="D779" s="6"/>
      <c r="E779" s="6"/>
      <c r="F779" s="6"/>
      <c r="G779" s="6"/>
    </row>
    <row r="780" spans="2:7" ht="12.75" customHeight="1" x14ac:dyDescent="0.25">
      <c r="B780" s="6"/>
      <c r="C780" s="6"/>
      <c r="D780" s="6"/>
      <c r="E780" s="6"/>
      <c r="F780" s="6"/>
      <c r="G780" s="6"/>
    </row>
    <row r="781" spans="2:7" ht="12.75" customHeight="1" x14ac:dyDescent="0.25">
      <c r="B781" s="6"/>
      <c r="C781" s="6"/>
      <c r="D781" s="6"/>
      <c r="E781" s="6"/>
      <c r="F781" s="6"/>
      <c r="G781" s="6"/>
    </row>
    <row r="782" spans="2:7" ht="12.75" customHeight="1" x14ac:dyDescent="0.25">
      <c r="B782" s="6"/>
      <c r="C782" s="6"/>
      <c r="D782" s="6"/>
      <c r="E782" s="6"/>
      <c r="F782" s="6"/>
      <c r="G782" s="6"/>
    </row>
    <row r="783" spans="2:7" ht="12.75" customHeight="1" x14ac:dyDescent="0.25">
      <c r="B783" s="6"/>
      <c r="C783" s="6"/>
      <c r="D783" s="6"/>
      <c r="E783" s="6"/>
      <c r="F783" s="6"/>
      <c r="G783" s="6"/>
    </row>
    <row r="784" spans="2:7" ht="12.75" customHeight="1" x14ac:dyDescent="0.25">
      <c r="B784" s="6"/>
      <c r="C784" s="6"/>
      <c r="D784" s="6"/>
      <c r="E784" s="6"/>
      <c r="F784" s="6"/>
      <c r="G784" s="6"/>
    </row>
    <row r="785" spans="2:7" ht="12.75" customHeight="1" x14ac:dyDescent="0.25">
      <c r="B785" s="6"/>
      <c r="C785" s="6"/>
      <c r="D785" s="6"/>
      <c r="E785" s="6"/>
      <c r="F785" s="6"/>
      <c r="G785" s="6"/>
    </row>
    <row r="786" spans="2:7" ht="12.75" customHeight="1" x14ac:dyDescent="0.25">
      <c r="B786" s="6"/>
      <c r="C786" s="6"/>
      <c r="D786" s="6"/>
      <c r="E786" s="6"/>
      <c r="F786" s="6"/>
      <c r="G786" s="6"/>
    </row>
    <row r="787" spans="2:7" ht="12.75" customHeight="1" x14ac:dyDescent="0.25">
      <c r="B787" s="6"/>
      <c r="C787" s="6"/>
      <c r="D787" s="6"/>
      <c r="E787" s="6"/>
      <c r="F787" s="6"/>
      <c r="G787" s="6"/>
    </row>
    <row r="788" spans="2:7" ht="12.75" customHeight="1" x14ac:dyDescent="0.25">
      <c r="B788" s="6"/>
      <c r="C788" s="6"/>
      <c r="D788" s="6"/>
      <c r="E788" s="6"/>
      <c r="F788" s="6"/>
      <c r="G788" s="6"/>
    </row>
    <row r="789" spans="2:7" ht="12.75" customHeight="1" x14ac:dyDescent="0.25">
      <c r="B789" s="6"/>
      <c r="C789" s="6"/>
      <c r="D789" s="6"/>
      <c r="E789" s="6"/>
      <c r="F789" s="6"/>
      <c r="G789" s="6"/>
    </row>
    <row r="790" spans="2:7" ht="12.75" customHeight="1" x14ac:dyDescent="0.25">
      <c r="B790" s="6"/>
      <c r="C790" s="6"/>
      <c r="D790" s="6"/>
      <c r="E790" s="6"/>
      <c r="F790" s="6"/>
      <c r="G790" s="6"/>
    </row>
    <row r="791" spans="2:7" ht="12.75" customHeight="1" x14ac:dyDescent="0.25">
      <c r="B791" s="6"/>
      <c r="C791" s="6"/>
      <c r="D791" s="6"/>
      <c r="E791" s="6"/>
      <c r="F791" s="6"/>
      <c r="G791" s="6"/>
    </row>
    <row r="792" spans="2:7" ht="12.75" customHeight="1" x14ac:dyDescent="0.25">
      <c r="B792" s="6"/>
      <c r="C792" s="6"/>
      <c r="D792" s="6"/>
      <c r="E792" s="6"/>
      <c r="F792" s="6"/>
      <c r="G792" s="6"/>
    </row>
    <row r="793" spans="2:7" ht="12.75" customHeight="1" x14ac:dyDescent="0.25">
      <c r="B793" s="6"/>
      <c r="C793" s="6"/>
      <c r="D793" s="6"/>
      <c r="E793" s="6"/>
      <c r="F793" s="6"/>
      <c r="G793" s="6"/>
    </row>
    <row r="794" spans="2:7" ht="12.75" customHeight="1" x14ac:dyDescent="0.25">
      <c r="B794" s="6"/>
      <c r="C794" s="6"/>
      <c r="D794" s="6"/>
      <c r="E794" s="6"/>
      <c r="F794" s="6"/>
      <c r="G794" s="6"/>
    </row>
    <row r="795" spans="2:7" ht="12.75" customHeight="1" x14ac:dyDescent="0.25">
      <c r="B795" s="6"/>
      <c r="C795" s="6"/>
      <c r="D795" s="6"/>
      <c r="E795" s="6"/>
      <c r="F795" s="6"/>
      <c r="G795" s="6"/>
    </row>
    <row r="796" spans="2:7" ht="12.75" customHeight="1" x14ac:dyDescent="0.25">
      <c r="B796" s="6"/>
      <c r="C796" s="6"/>
      <c r="D796" s="6"/>
      <c r="E796" s="6"/>
      <c r="F796" s="6"/>
      <c r="G796" s="6"/>
    </row>
    <row r="797" spans="2:7" ht="12.75" customHeight="1" x14ac:dyDescent="0.25">
      <c r="B797" s="6"/>
      <c r="C797" s="6"/>
      <c r="D797" s="6"/>
      <c r="E797" s="6"/>
      <c r="F797" s="6"/>
      <c r="G797" s="6"/>
    </row>
    <row r="798" spans="2:7" ht="12.75" customHeight="1" x14ac:dyDescent="0.25">
      <c r="B798" s="6"/>
      <c r="C798" s="6"/>
      <c r="D798" s="6"/>
      <c r="E798" s="6"/>
      <c r="F798" s="6"/>
      <c r="G798" s="6"/>
    </row>
    <row r="799" spans="2:7" ht="12.75" customHeight="1" x14ac:dyDescent="0.25">
      <c r="B799" s="6"/>
      <c r="C799" s="6"/>
      <c r="D799" s="6"/>
      <c r="E799" s="6"/>
      <c r="F799" s="6"/>
      <c r="G799" s="6"/>
    </row>
    <row r="800" spans="2:7" ht="12.75" customHeight="1" x14ac:dyDescent="0.25">
      <c r="B800" s="6"/>
      <c r="C800" s="6"/>
      <c r="D800" s="6"/>
      <c r="E800" s="6"/>
      <c r="F800" s="6"/>
      <c r="G800" s="6"/>
    </row>
    <row r="801" spans="2:7" ht="12.75" customHeight="1" x14ac:dyDescent="0.25">
      <c r="B801" s="6"/>
      <c r="C801" s="6"/>
      <c r="D801" s="6"/>
      <c r="E801" s="6"/>
      <c r="F801" s="6"/>
      <c r="G801" s="6"/>
    </row>
    <row r="802" spans="2:7" ht="12.75" customHeight="1" x14ac:dyDescent="0.25">
      <c r="B802" s="6"/>
      <c r="C802" s="6"/>
      <c r="D802" s="6"/>
      <c r="E802" s="6"/>
      <c r="F802" s="6"/>
      <c r="G802" s="6"/>
    </row>
    <row r="803" spans="2:7" ht="12.75" customHeight="1" x14ac:dyDescent="0.25">
      <c r="B803" s="6"/>
      <c r="C803" s="6"/>
      <c r="D803" s="6"/>
      <c r="E803" s="6"/>
      <c r="F803" s="6"/>
      <c r="G803" s="6"/>
    </row>
    <row r="804" spans="2:7" ht="12.75" customHeight="1" x14ac:dyDescent="0.25">
      <c r="B804" s="6"/>
      <c r="C804" s="6"/>
      <c r="D804" s="6"/>
      <c r="E804" s="6"/>
      <c r="F804" s="6"/>
      <c r="G804" s="6"/>
    </row>
    <row r="805" spans="2:7" ht="12.75" customHeight="1" x14ac:dyDescent="0.25">
      <c r="B805" s="6"/>
      <c r="C805" s="6"/>
      <c r="D805" s="6"/>
      <c r="E805" s="6"/>
      <c r="F805" s="6"/>
      <c r="G805" s="6"/>
    </row>
    <row r="806" spans="2:7" ht="12.75" customHeight="1" x14ac:dyDescent="0.25">
      <c r="B806" s="6"/>
      <c r="C806" s="6"/>
      <c r="D806" s="6"/>
      <c r="E806" s="6"/>
      <c r="F806" s="6"/>
      <c r="G806" s="6"/>
    </row>
    <row r="807" spans="2:7" ht="12.75" customHeight="1" x14ac:dyDescent="0.25">
      <c r="B807" s="6"/>
      <c r="C807" s="6"/>
      <c r="D807" s="6"/>
      <c r="E807" s="6"/>
      <c r="F807" s="6"/>
      <c r="G807" s="6"/>
    </row>
    <row r="808" spans="2:7" ht="12.75" customHeight="1" x14ac:dyDescent="0.25">
      <c r="B808" s="6"/>
      <c r="C808" s="6"/>
      <c r="D808" s="6"/>
      <c r="E808" s="6"/>
      <c r="F808" s="6"/>
      <c r="G808" s="6"/>
    </row>
    <row r="809" spans="2:7" ht="12.75" customHeight="1" x14ac:dyDescent="0.25">
      <c r="B809" s="6"/>
      <c r="C809" s="6"/>
      <c r="D809" s="6"/>
      <c r="E809" s="6"/>
      <c r="F809" s="6"/>
      <c r="G809" s="6"/>
    </row>
    <row r="810" spans="2:7" ht="12.75" customHeight="1" x14ac:dyDescent="0.25">
      <c r="B810" s="6"/>
      <c r="C810" s="6"/>
      <c r="D810" s="6"/>
      <c r="E810" s="6"/>
      <c r="F810" s="6"/>
      <c r="G810" s="6"/>
    </row>
    <row r="811" spans="2:7" ht="12.75" customHeight="1" x14ac:dyDescent="0.25">
      <c r="B811" s="6"/>
      <c r="C811" s="6"/>
      <c r="D811" s="6"/>
      <c r="E811" s="6"/>
      <c r="F811" s="6"/>
      <c r="G811" s="6"/>
    </row>
    <row r="812" spans="2:7" ht="12.75" customHeight="1" x14ac:dyDescent="0.25">
      <c r="B812" s="6"/>
      <c r="C812" s="6"/>
      <c r="D812" s="6"/>
      <c r="E812" s="6"/>
      <c r="F812" s="6"/>
      <c r="G812" s="6"/>
    </row>
    <row r="813" spans="2:7" ht="12.75" customHeight="1" x14ac:dyDescent="0.25">
      <c r="B813" s="6"/>
      <c r="C813" s="6"/>
      <c r="D813" s="6"/>
      <c r="E813" s="6"/>
      <c r="F813" s="6"/>
      <c r="G813" s="6"/>
    </row>
    <row r="814" spans="2:7" ht="12.75" customHeight="1" x14ac:dyDescent="0.25">
      <c r="B814" s="6"/>
      <c r="C814" s="6"/>
      <c r="D814" s="6"/>
      <c r="E814" s="6"/>
      <c r="F814" s="6"/>
      <c r="G814" s="6"/>
    </row>
    <row r="815" spans="2:7" ht="12.75" customHeight="1" x14ac:dyDescent="0.25">
      <c r="B815" s="6"/>
      <c r="C815" s="6"/>
      <c r="D815" s="6"/>
      <c r="E815" s="6"/>
      <c r="F815" s="6"/>
      <c r="G815" s="6"/>
    </row>
    <row r="816" spans="2:7" ht="12.75" customHeight="1" x14ac:dyDescent="0.25">
      <c r="B816" s="6"/>
      <c r="C816" s="6"/>
      <c r="D816" s="6"/>
      <c r="E816" s="6"/>
      <c r="F816" s="6"/>
      <c r="G816" s="6"/>
    </row>
    <row r="817" spans="2:7" ht="12.75" customHeight="1" x14ac:dyDescent="0.25">
      <c r="B817" s="6"/>
      <c r="C817" s="6"/>
      <c r="D817" s="6"/>
      <c r="E817" s="6"/>
      <c r="F817" s="6"/>
      <c r="G817" s="6"/>
    </row>
    <row r="818" spans="2:7" ht="12.75" customHeight="1" x14ac:dyDescent="0.25">
      <c r="B818" s="6"/>
      <c r="C818" s="6"/>
      <c r="D818" s="6"/>
      <c r="E818" s="6"/>
      <c r="F818" s="6"/>
      <c r="G818" s="6"/>
    </row>
    <row r="819" spans="2:7" ht="12.75" customHeight="1" x14ac:dyDescent="0.25">
      <c r="B819" s="6"/>
      <c r="C819" s="6"/>
      <c r="D819" s="6"/>
      <c r="E819" s="6"/>
      <c r="F819" s="6"/>
      <c r="G819" s="6"/>
    </row>
    <row r="820" spans="2:7" ht="12.75" customHeight="1" x14ac:dyDescent="0.25">
      <c r="B820" s="6"/>
      <c r="C820" s="6"/>
      <c r="D820" s="6"/>
      <c r="E820" s="6"/>
      <c r="F820" s="6"/>
      <c r="G820" s="6"/>
    </row>
    <row r="821" spans="2:7" ht="12.75" customHeight="1" x14ac:dyDescent="0.25">
      <c r="B821" s="6"/>
      <c r="C821" s="6"/>
      <c r="D821" s="6"/>
      <c r="E821" s="6"/>
      <c r="F821" s="6"/>
      <c r="G821" s="6"/>
    </row>
    <row r="822" spans="2:7" ht="12.75" customHeight="1" x14ac:dyDescent="0.25">
      <c r="B822" s="6"/>
      <c r="C822" s="6"/>
      <c r="D822" s="6"/>
      <c r="E822" s="6"/>
      <c r="F822" s="6"/>
      <c r="G822" s="6"/>
    </row>
    <row r="823" spans="2:7" ht="12.75" customHeight="1" x14ac:dyDescent="0.25">
      <c r="B823" s="6"/>
      <c r="C823" s="6"/>
      <c r="D823" s="6"/>
      <c r="E823" s="6"/>
      <c r="F823" s="6"/>
      <c r="G823" s="6"/>
    </row>
    <row r="824" spans="2:7" ht="12.75" customHeight="1" x14ac:dyDescent="0.25">
      <c r="B824" s="6"/>
      <c r="C824" s="6"/>
      <c r="D824" s="6"/>
      <c r="E824" s="6"/>
      <c r="F824" s="6"/>
      <c r="G824" s="6"/>
    </row>
    <row r="825" spans="2:7" ht="12.75" customHeight="1" x14ac:dyDescent="0.25">
      <c r="B825" s="6"/>
      <c r="C825" s="6"/>
      <c r="D825" s="6"/>
      <c r="E825" s="6"/>
      <c r="F825" s="6"/>
      <c r="G825" s="6"/>
    </row>
    <row r="826" spans="2:7" ht="12.75" customHeight="1" x14ac:dyDescent="0.25">
      <c r="B826" s="6"/>
      <c r="C826" s="6"/>
      <c r="D826" s="6"/>
      <c r="E826" s="6"/>
      <c r="F826" s="6"/>
      <c r="G826" s="6"/>
    </row>
    <row r="827" spans="2:7" ht="12.75" customHeight="1" x14ac:dyDescent="0.25">
      <c r="B827" s="6"/>
      <c r="C827" s="6"/>
      <c r="D827" s="6"/>
      <c r="E827" s="6"/>
      <c r="F827" s="6"/>
      <c r="G827" s="6"/>
    </row>
    <row r="828" spans="2:7" ht="12.75" customHeight="1" x14ac:dyDescent="0.25">
      <c r="B828" s="6"/>
      <c r="C828" s="6"/>
      <c r="D828" s="6"/>
      <c r="E828" s="6"/>
      <c r="F828" s="6"/>
      <c r="G828" s="6"/>
    </row>
    <row r="829" spans="2:7" ht="12.75" customHeight="1" x14ac:dyDescent="0.25">
      <c r="B829" s="6"/>
      <c r="C829" s="6"/>
      <c r="D829" s="6"/>
      <c r="E829" s="6"/>
      <c r="F829" s="6"/>
      <c r="G829" s="6"/>
    </row>
    <row r="830" spans="2:7" ht="12.75" customHeight="1" x14ac:dyDescent="0.25">
      <c r="B830" s="6"/>
      <c r="C830" s="6"/>
      <c r="D830" s="6"/>
      <c r="E830" s="6"/>
      <c r="F830" s="6"/>
      <c r="G830" s="6"/>
    </row>
    <row r="831" spans="2:7" ht="12.75" customHeight="1" x14ac:dyDescent="0.25">
      <c r="B831" s="6"/>
      <c r="C831" s="6"/>
      <c r="D831" s="6"/>
      <c r="E831" s="6"/>
      <c r="F831" s="6"/>
      <c r="G831" s="6"/>
    </row>
    <row r="832" spans="2:7" ht="12.75" customHeight="1" x14ac:dyDescent="0.25">
      <c r="B832" s="6"/>
      <c r="C832" s="6"/>
      <c r="D832" s="6"/>
      <c r="E832" s="6"/>
      <c r="F832" s="6"/>
      <c r="G832" s="6"/>
    </row>
    <row r="833" spans="2:7" ht="12.75" customHeight="1" x14ac:dyDescent="0.25">
      <c r="B833" s="6"/>
      <c r="C833" s="6"/>
      <c r="D833" s="6"/>
      <c r="E833" s="6"/>
      <c r="F833" s="6"/>
      <c r="G833" s="6"/>
    </row>
    <row r="834" spans="2:7" ht="12.75" customHeight="1" x14ac:dyDescent="0.25">
      <c r="B834" s="6"/>
      <c r="C834" s="6"/>
      <c r="D834" s="6"/>
      <c r="E834" s="6"/>
      <c r="F834" s="6"/>
      <c r="G834" s="6"/>
    </row>
    <row r="835" spans="2:7" ht="12.75" customHeight="1" x14ac:dyDescent="0.25">
      <c r="B835" s="6"/>
      <c r="C835" s="6"/>
      <c r="D835" s="6"/>
      <c r="E835" s="6"/>
      <c r="F835" s="6"/>
      <c r="G835" s="6"/>
    </row>
    <row r="836" spans="2:7" ht="12.75" customHeight="1" x14ac:dyDescent="0.25">
      <c r="B836" s="6"/>
      <c r="C836" s="6"/>
      <c r="D836" s="6"/>
      <c r="E836" s="6"/>
      <c r="F836" s="6"/>
      <c r="G836" s="6"/>
    </row>
    <row r="837" spans="2:7" ht="12.75" customHeight="1" x14ac:dyDescent="0.25">
      <c r="B837" s="6"/>
      <c r="C837" s="6"/>
      <c r="D837" s="6"/>
      <c r="E837" s="6"/>
      <c r="F837" s="6"/>
      <c r="G837" s="6"/>
    </row>
    <row r="838" spans="2:7" ht="12.75" customHeight="1" x14ac:dyDescent="0.25">
      <c r="B838" s="6"/>
      <c r="C838" s="6"/>
      <c r="D838" s="6"/>
      <c r="E838" s="6"/>
      <c r="F838" s="6"/>
      <c r="G838" s="6"/>
    </row>
    <row r="839" spans="2:7" ht="12.75" customHeight="1" x14ac:dyDescent="0.25">
      <c r="B839" s="6"/>
      <c r="C839" s="6"/>
      <c r="D839" s="6"/>
      <c r="E839" s="6"/>
      <c r="F839" s="6"/>
      <c r="G839" s="6"/>
    </row>
    <row r="840" spans="2:7" ht="12.75" customHeight="1" x14ac:dyDescent="0.25">
      <c r="B840" s="6"/>
      <c r="C840" s="6"/>
      <c r="D840" s="6"/>
      <c r="E840" s="6"/>
      <c r="F840" s="6"/>
      <c r="G840" s="6"/>
    </row>
    <row r="841" spans="2:7" ht="12.75" customHeight="1" x14ac:dyDescent="0.25">
      <c r="B841" s="6"/>
      <c r="C841" s="6"/>
      <c r="D841" s="6"/>
      <c r="E841" s="6"/>
      <c r="F841" s="6"/>
      <c r="G841" s="6"/>
    </row>
    <row r="842" spans="2:7" ht="12.75" customHeight="1" x14ac:dyDescent="0.25">
      <c r="B842" s="6"/>
      <c r="C842" s="6"/>
      <c r="D842" s="6"/>
      <c r="E842" s="6"/>
      <c r="F842" s="6"/>
      <c r="G842" s="6"/>
    </row>
    <row r="843" spans="2:7" ht="12.75" customHeight="1" x14ac:dyDescent="0.25">
      <c r="B843" s="6"/>
      <c r="C843" s="6"/>
      <c r="D843" s="6"/>
      <c r="E843" s="6"/>
      <c r="F843" s="6"/>
      <c r="G843" s="6"/>
    </row>
    <row r="844" spans="2:7" ht="12.75" customHeight="1" x14ac:dyDescent="0.25">
      <c r="B844" s="6"/>
      <c r="C844" s="6"/>
      <c r="D844" s="6"/>
      <c r="E844" s="6"/>
      <c r="F844" s="6"/>
      <c r="G844" s="6"/>
    </row>
    <row r="845" spans="2:7" ht="12.75" customHeight="1" x14ac:dyDescent="0.25">
      <c r="B845" s="6"/>
      <c r="C845" s="6"/>
      <c r="D845" s="6"/>
      <c r="E845" s="6"/>
      <c r="F845" s="6"/>
      <c r="G845" s="6"/>
    </row>
    <row r="846" spans="2:7" ht="12.75" customHeight="1" x14ac:dyDescent="0.25">
      <c r="B846" s="6"/>
      <c r="C846" s="6"/>
      <c r="D846" s="6"/>
      <c r="E846" s="6"/>
      <c r="F846" s="6"/>
      <c r="G846" s="6"/>
    </row>
    <row r="847" spans="2:7" ht="12.75" customHeight="1" x14ac:dyDescent="0.25">
      <c r="B847" s="6"/>
      <c r="C847" s="6"/>
      <c r="D847" s="6"/>
      <c r="E847" s="6"/>
      <c r="F847" s="6"/>
      <c r="G847" s="6"/>
    </row>
    <row r="848" spans="2:7" ht="12.75" customHeight="1" x14ac:dyDescent="0.25">
      <c r="B848" s="6"/>
      <c r="C848" s="6"/>
      <c r="D848" s="6"/>
      <c r="E848" s="6"/>
      <c r="F848" s="6"/>
      <c r="G848" s="6"/>
    </row>
    <row r="849" spans="2:7" ht="12.75" customHeight="1" x14ac:dyDescent="0.25">
      <c r="B849" s="6"/>
      <c r="C849" s="6"/>
      <c r="D849" s="6"/>
      <c r="E849" s="6"/>
      <c r="F849" s="6"/>
      <c r="G849" s="6"/>
    </row>
    <row r="850" spans="2:7" ht="12.75" customHeight="1" x14ac:dyDescent="0.25">
      <c r="B850" s="6"/>
      <c r="C850" s="6"/>
      <c r="D850" s="6"/>
      <c r="E850" s="6"/>
      <c r="F850" s="6"/>
      <c r="G850" s="6"/>
    </row>
    <row r="851" spans="2:7" ht="12.75" customHeight="1" x14ac:dyDescent="0.25">
      <c r="B851" s="6"/>
      <c r="C851" s="6"/>
      <c r="D851" s="6"/>
      <c r="E851" s="6"/>
      <c r="F851" s="6"/>
      <c r="G851" s="6"/>
    </row>
    <row r="852" spans="2:7" ht="12.75" customHeight="1" x14ac:dyDescent="0.25">
      <c r="B852" s="6"/>
      <c r="C852" s="6"/>
      <c r="D852" s="6"/>
      <c r="E852" s="6"/>
      <c r="F852" s="6"/>
      <c r="G852" s="6"/>
    </row>
    <row r="853" spans="2:7" ht="12.75" customHeight="1" x14ac:dyDescent="0.25">
      <c r="B853" s="6"/>
      <c r="C853" s="6"/>
      <c r="D853" s="6"/>
      <c r="E853" s="6"/>
      <c r="F853" s="6"/>
      <c r="G853" s="6"/>
    </row>
    <row r="854" spans="2:7" ht="12.75" customHeight="1" x14ac:dyDescent="0.25">
      <c r="B854" s="6"/>
      <c r="C854" s="6"/>
      <c r="D854" s="6"/>
      <c r="E854" s="6"/>
      <c r="F854" s="6"/>
      <c r="G854" s="6"/>
    </row>
    <row r="855" spans="2:7" ht="12.75" customHeight="1" x14ac:dyDescent="0.25">
      <c r="B855" s="6"/>
      <c r="C855" s="6"/>
      <c r="D855" s="6"/>
      <c r="E855" s="6"/>
      <c r="F855" s="6"/>
      <c r="G855" s="6"/>
    </row>
    <row r="856" spans="2:7" ht="12.75" customHeight="1" x14ac:dyDescent="0.25">
      <c r="B856" s="6"/>
      <c r="C856" s="6"/>
      <c r="D856" s="6"/>
      <c r="E856" s="6"/>
      <c r="F856" s="6"/>
      <c r="G856" s="6"/>
    </row>
    <row r="857" spans="2:7" ht="12.75" customHeight="1" x14ac:dyDescent="0.25">
      <c r="B857" s="6"/>
      <c r="C857" s="6"/>
      <c r="D857" s="6"/>
      <c r="E857" s="6"/>
      <c r="F857" s="6"/>
      <c r="G857" s="6"/>
    </row>
    <row r="858" spans="2:7" ht="12.75" customHeight="1" x14ac:dyDescent="0.25">
      <c r="B858" s="6"/>
      <c r="C858" s="6"/>
      <c r="D858" s="6"/>
      <c r="E858" s="6"/>
      <c r="F858" s="6"/>
      <c r="G858" s="6"/>
    </row>
    <row r="859" spans="2:7" ht="12.75" customHeight="1" x14ac:dyDescent="0.25">
      <c r="B859" s="6"/>
      <c r="C859" s="6"/>
      <c r="D859" s="6"/>
      <c r="E859" s="6"/>
      <c r="F859" s="6"/>
      <c r="G859" s="6"/>
    </row>
    <row r="860" spans="2:7" ht="12.75" customHeight="1" x14ac:dyDescent="0.25">
      <c r="B860" s="6"/>
      <c r="C860" s="6"/>
      <c r="D860" s="6"/>
      <c r="E860" s="6"/>
      <c r="F860" s="6"/>
      <c r="G860" s="6"/>
    </row>
    <row r="861" spans="2:7" ht="12.75" customHeight="1" x14ac:dyDescent="0.25">
      <c r="B861" s="6"/>
      <c r="C861" s="6"/>
      <c r="D861" s="6"/>
      <c r="E861" s="6"/>
      <c r="F861" s="6"/>
      <c r="G861" s="6"/>
    </row>
    <row r="862" spans="2:7" ht="12.75" customHeight="1" x14ac:dyDescent="0.25">
      <c r="B862" s="6"/>
      <c r="C862" s="6"/>
      <c r="D862" s="6"/>
      <c r="E862" s="6"/>
      <c r="F862" s="6"/>
      <c r="G862" s="6"/>
    </row>
    <row r="863" spans="2:7" ht="12.75" customHeight="1" x14ac:dyDescent="0.25">
      <c r="B863" s="6"/>
      <c r="C863" s="6"/>
      <c r="D863" s="6"/>
      <c r="E863" s="6"/>
      <c r="F863" s="6"/>
      <c r="G863" s="6"/>
    </row>
    <row r="864" spans="2:7" ht="12.75" customHeight="1" x14ac:dyDescent="0.25">
      <c r="B864" s="6"/>
      <c r="C864" s="6"/>
      <c r="D864" s="6"/>
      <c r="E864" s="6"/>
      <c r="F864" s="6"/>
      <c r="G864" s="6"/>
    </row>
    <row r="865" spans="2:7" ht="12.75" customHeight="1" x14ac:dyDescent="0.25">
      <c r="B865" s="6"/>
      <c r="C865" s="6"/>
      <c r="D865" s="6"/>
      <c r="E865" s="6"/>
      <c r="F865" s="6"/>
      <c r="G865" s="6"/>
    </row>
    <row r="866" spans="2:7" ht="12.75" customHeight="1" x14ac:dyDescent="0.25">
      <c r="B866" s="6"/>
      <c r="C866" s="6"/>
      <c r="D866" s="6"/>
      <c r="E866" s="6"/>
      <c r="F866" s="6"/>
      <c r="G866" s="6"/>
    </row>
    <row r="867" spans="2:7" ht="12.75" customHeight="1" x14ac:dyDescent="0.25">
      <c r="B867" s="6"/>
      <c r="C867" s="6"/>
      <c r="D867" s="6"/>
      <c r="E867" s="6"/>
      <c r="F867" s="6"/>
      <c r="G867" s="6"/>
    </row>
    <row r="868" spans="2:7" ht="12.75" customHeight="1" x14ac:dyDescent="0.25">
      <c r="B868" s="6"/>
      <c r="C868" s="6"/>
      <c r="D868" s="6"/>
      <c r="E868" s="6"/>
      <c r="F868" s="6"/>
      <c r="G868" s="6"/>
    </row>
    <row r="869" spans="2:7" ht="12.75" customHeight="1" x14ac:dyDescent="0.25">
      <c r="B869" s="6"/>
      <c r="C869" s="6"/>
      <c r="D869" s="6"/>
      <c r="E869" s="6"/>
      <c r="F869" s="6"/>
      <c r="G869" s="6"/>
    </row>
    <row r="870" spans="2:7" ht="12.75" customHeight="1" x14ac:dyDescent="0.25">
      <c r="B870" s="6"/>
      <c r="C870" s="6"/>
      <c r="D870" s="6"/>
      <c r="E870" s="6"/>
      <c r="F870" s="6"/>
      <c r="G870" s="6"/>
    </row>
    <row r="871" spans="2:7" ht="12.75" customHeight="1" x14ac:dyDescent="0.25">
      <c r="B871" s="6"/>
      <c r="C871" s="6"/>
      <c r="D871" s="6"/>
      <c r="E871" s="6"/>
      <c r="F871" s="6"/>
      <c r="G871" s="6"/>
    </row>
    <row r="872" spans="2:7" ht="12.75" customHeight="1" x14ac:dyDescent="0.25">
      <c r="B872" s="6"/>
      <c r="C872" s="6"/>
      <c r="D872" s="6"/>
      <c r="E872" s="6"/>
      <c r="F872" s="6"/>
      <c r="G872" s="6"/>
    </row>
    <row r="873" spans="2:7" ht="12.75" customHeight="1" x14ac:dyDescent="0.25">
      <c r="B873" s="6"/>
      <c r="C873" s="6"/>
      <c r="D873" s="6"/>
      <c r="E873" s="6"/>
      <c r="F873" s="6"/>
      <c r="G873" s="6"/>
    </row>
    <row r="874" spans="2:7" ht="12.75" customHeight="1" x14ac:dyDescent="0.25">
      <c r="B874" s="6"/>
      <c r="C874" s="6"/>
      <c r="D874" s="6"/>
      <c r="E874" s="6"/>
      <c r="F874" s="6"/>
      <c r="G874" s="6"/>
    </row>
    <row r="875" spans="2:7" ht="12.75" customHeight="1" x14ac:dyDescent="0.25">
      <c r="B875" s="6"/>
      <c r="C875" s="6"/>
      <c r="D875" s="6"/>
      <c r="E875" s="6"/>
      <c r="F875" s="6"/>
      <c r="G875" s="6"/>
    </row>
    <row r="876" spans="2:7" ht="12.75" customHeight="1" x14ac:dyDescent="0.25">
      <c r="B876" s="6"/>
      <c r="C876" s="6"/>
      <c r="D876" s="6"/>
      <c r="E876" s="6"/>
      <c r="F876" s="6"/>
      <c r="G876" s="6"/>
    </row>
    <row r="877" spans="2:7" ht="12.75" customHeight="1" x14ac:dyDescent="0.25">
      <c r="B877" s="6"/>
      <c r="C877" s="6"/>
      <c r="D877" s="6"/>
      <c r="E877" s="6"/>
      <c r="F877" s="6"/>
      <c r="G877" s="6"/>
    </row>
    <row r="878" spans="2:7" ht="12.75" customHeight="1" x14ac:dyDescent="0.25">
      <c r="B878" s="6"/>
      <c r="C878" s="6"/>
      <c r="D878" s="6"/>
      <c r="E878" s="6"/>
      <c r="F878" s="6"/>
      <c r="G878" s="6"/>
    </row>
    <row r="879" spans="2:7" ht="12.75" customHeight="1" x14ac:dyDescent="0.25">
      <c r="B879" s="6"/>
      <c r="C879" s="6"/>
      <c r="D879" s="6"/>
      <c r="E879" s="6"/>
      <c r="F879" s="6"/>
      <c r="G879" s="6"/>
    </row>
    <row r="880" spans="2:7" ht="12.75" customHeight="1" x14ac:dyDescent="0.25">
      <c r="B880" s="6"/>
      <c r="C880" s="6"/>
      <c r="D880" s="6"/>
      <c r="E880" s="6"/>
      <c r="F880" s="6"/>
      <c r="G880" s="6"/>
    </row>
    <row r="881" spans="2:7" ht="12.75" customHeight="1" x14ac:dyDescent="0.25">
      <c r="B881" s="6"/>
      <c r="C881" s="6"/>
      <c r="D881" s="6"/>
      <c r="E881" s="6"/>
      <c r="F881" s="6"/>
      <c r="G881" s="6"/>
    </row>
    <row r="882" spans="2:7" ht="12.75" customHeight="1" x14ac:dyDescent="0.25">
      <c r="B882" s="6"/>
      <c r="C882" s="6"/>
      <c r="D882" s="6"/>
      <c r="E882" s="6"/>
      <c r="F882" s="6"/>
      <c r="G882" s="6"/>
    </row>
    <row r="883" spans="2:7" ht="12.75" customHeight="1" x14ac:dyDescent="0.25">
      <c r="B883" s="6"/>
      <c r="C883" s="6"/>
      <c r="D883" s="6"/>
      <c r="E883" s="6"/>
      <c r="F883" s="6"/>
      <c r="G883" s="6"/>
    </row>
    <row r="884" spans="2:7" ht="12.75" customHeight="1" x14ac:dyDescent="0.25">
      <c r="B884" s="6"/>
      <c r="C884" s="6"/>
      <c r="D884" s="6"/>
      <c r="E884" s="6"/>
      <c r="F884" s="6"/>
      <c r="G884" s="6"/>
    </row>
    <row r="885" spans="2:7" ht="12.75" customHeight="1" x14ac:dyDescent="0.25">
      <c r="B885" s="6"/>
      <c r="C885" s="6"/>
      <c r="D885" s="6"/>
      <c r="E885" s="6"/>
      <c r="F885" s="6"/>
      <c r="G885" s="6"/>
    </row>
    <row r="886" spans="2:7" ht="12.75" customHeight="1" x14ac:dyDescent="0.25">
      <c r="B886" s="6"/>
      <c r="C886" s="6"/>
      <c r="D886" s="6"/>
      <c r="E886" s="6"/>
      <c r="F886" s="6"/>
      <c r="G886" s="6"/>
    </row>
    <row r="887" spans="2:7" ht="12.75" customHeight="1" x14ac:dyDescent="0.25">
      <c r="B887" s="6"/>
      <c r="C887" s="6"/>
      <c r="D887" s="6"/>
      <c r="E887" s="6"/>
      <c r="F887" s="6"/>
      <c r="G887" s="6"/>
    </row>
    <row r="888" spans="2:7" ht="12.75" customHeight="1" x14ac:dyDescent="0.25">
      <c r="B888" s="6"/>
      <c r="C888" s="6"/>
      <c r="D888" s="6"/>
      <c r="E888" s="6"/>
      <c r="F888" s="6"/>
      <c r="G888" s="6"/>
    </row>
    <row r="889" spans="2:7" ht="12.75" customHeight="1" x14ac:dyDescent="0.25">
      <c r="B889" s="6"/>
      <c r="C889" s="6"/>
      <c r="D889" s="6"/>
      <c r="E889" s="6"/>
      <c r="F889" s="6"/>
      <c r="G889" s="6"/>
    </row>
    <row r="890" spans="2:7" ht="12.75" customHeight="1" x14ac:dyDescent="0.25">
      <c r="B890" s="6"/>
      <c r="C890" s="6"/>
      <c r="D890" s="6"/>
      <c r="E890" s="6"/>
      <c r="F890" s="6"/>
      <c r="G890" s="6"/>
    </row>
    <row r="891" spans="2:7" ht="12.75" customHeight="1" x14ac:dyDescent="0.25">
      <c r="B891" s="6"/>
      <c r="C891" s="6"/>
      <c r="D891" s="6"/>
      <c r="E891" s="6"/>
      <c r="F891" s="6"/>
      <c r="G891" s="6"/>
    </row>
    <row r="892" spans="2:7" ht="12.75" customHeight="1" x14ac:dyDescent="0.25">
      <c r="B892" s="6"/>
      <c r="C892" s="6"/>
      <c r="D892" s="6"/>
      <c r="E892" s="6"/>
      <c r="F892" s="6"/>
      <c r="G892" s="6"/>
    </row>
    <row r="893" spans="2:7" ht="12.75" customHeight="1" x14ac:dyDescent="0.25">
      <c r="B893" s="6"/>
      <c r="C893" s="6"/>
      <c r="D893" s="6"/>
      <c r="E893" s="6"/>
      <c r="F893" s="6"/>
      <c r="G893" s="6"/>
    </row>
    <row r="894" spans="2:7" ht="12.75" customHeight="1" x14ac:dyDescent="0.25">
      <c r="B894" s="6"/>
      <c r="C894" s="6"/>
      <c r="D894" s="6"/>
      <c r="E894" s="6"/>
      <c r="F894" s="6"/>
      <c r="G894" s="6"/>
    </row>
    <row r="895" spans="2:7" ht="12.75" customHeight="1" x14ac:dyDescent="0.25">
      <c r="B895" s="6"/>
      <c r="C895" s="6"/>
      <c r="D895" s="6"/>
      <c r="E895" s="6"/>
      <c r="F895" s="6"/>
      <c r="G895" s="6"/>
    </row>
    <row r="896" spans="2:7" ht="12.75" customHeight="1" x14ac:dyDescent="0.25">
      <c r="B896" s="6"/>
      <c r="C896" s="6"/>
      <c r="D896" s="6"/>
      <c r="E896" s="6"/>
      <c r="F896" s="6"/>
      <c r="G896" s="6"/>
    </row>
    <row r="897" spans="2:7" ht="12.75" customHeight="1" x14ac:dyDescent="0.25">
      <c r="B897" s="6"/>
      <c r="C897" s="6"/>
      <c r="D897" s="6"/>
      <c r="E897" s="6"/>
      <c r="F897" s="6"/>
      <c r="G897" s="6"/>
    </row>
    <row r="898" spans="2:7" ht="12.75" customHeight="1" x14ac:dyDescent="0.25">
      <c r="B898" s="6"/>
      <c r="C898" s="6"/>
      <c r="D898" s="6"/>
      <c r="E898" s="6"/>
      <c r="F898" s="6"/>
      <c r="G898" s="6"/>
    </row>
    <row r="899" spans="2:7" ht="12.75" customHeight="1" x14ac:dyDescent="0.25">
      <c r="B899" s="6"/>
      <c r="C899" s="6"/>
      <c r="D899" s="6"/>
      <c r="E899" s="6"/>
      <c r="F899" s="6"/>
      <c r="G899" s="6"/>
    </row>
    <row r="900" spans="2:7" ht="12.75" customHeight="1" x14ac:dyDescent="0.25">
      <c r="B900" s="6"/>
      <c r="C900" s="6"/>
      <c r="D900" s="6"/>
      <c r="E900" s="6"/>
      <c r="F900" s="6"/>
      <c r="G900" s="6"/>
    </row>
    <row r="901" spans="2:7" ht="12.75" customHeight="1" x14ac:dyDescent="0.25">
      <c r="B901" s="6"/>
      <c r="C901" s="6"/>
      <c r="D901" s="6"/>
      <c r="E901" s="6"/>
      <c r="F901" s="6"/>
      <c r="G901" s="6"/>
    </row>
    <row r="902" spans="2:7" ht="12.75" customHeight="1" x14ac:dyDescent="0.25">
      <c r="B902" s="6"/>
      <c r="C902" s="6"/>
      <c r="D902" s="6"/>
      <c r="E902" s="6"/>
      <c r="F902" s="6"/>
      <c r="G902" s="6"/>
    </row>
    <row r="903" spans="2:7" ht="12.75" customHeight="1" x14ac:dyDescent="0.25">
      <c r="B903" s="6"/>
      <c r="C903" s="6"/>
      <c r="D903" s="6"/>
      <c r="E903" s="6"/>
      <c r="F903" s="6"/>
      <c r="G903" s="6"/>
    </row>
    <row r="904" spans="2:7" ht="12.75" customHeight="1" x14ac:dyDescent="0.25">
      <c r="B904" s="6"/>
      <c r="C904" s="6"/>
      <c r="D904" s="6"/>
      <c r="E904" s="6"/>
      <c r="F904" s="6"/>
      <c r="G904" s="6"/>
    </row>
    <row r="905" spans="2:7" ht="12.75" customHeight="1" x14ac:dyDescent="0.25">
      <c r="B905" s="6"/>
      <c r="C905" s="6"/>
      <c r="D905" s="6"/>
      <c r="E905" s="6"/>
      <c r="F905" s="6"/>
      <c r="G905" s="6"/>
    </row>
    <row r="906" spans="2:7" ht="12.75" customHeight="1" x14ac:dyDescent="0.25">
      <c r="B906" s="6"/>
      <c r="C906" s="6"/>
      <c r="D906" s="6"/>
      <c r="E906" s="6"/>
      <c r="F906" s="6"/>
      <c r="G906" s="6"/>
    </row>
    <row r="907" spans="2:7" ht="12.75" customHeight="1" x14ac:dyDescent="0.25">
      <c r="B907" s="6"/>
      <c r="C907" s="6"/>
      <c r="D907" s="6"/>
      <c r="E907" s="6"/>
      <c r="F907" s="6"/>
      <c r="G907" s="6"/>
    </row>
    <row r="908" spans="2:7" ht="12.75" customHeight="1" x14ac:dyDescent="0.25">
      <c r="B908" s="6"/>
      <c r="C908" s="6"/>
      <c r="D908" s="6"/>
      <c r="E908" s="6"/>
      <c r="F908" s="6"/>
      <c r="G908" s="6"/>
    </row>
    <row r="909" spans="2:7" ht="12.75" customHeight="1" x14ac:dyDescent="0.25">
      <c r="B909" s="6"/>
      <c r="C909" s="6"/>
      <c r="D909" s="6"/>
      <c r="E909" s="6"/>
      <c r="F909" s="6"/>
      <c r="G909" s="6"/>
    </row>
    <row r="910" spans="2:7" ht="12.75" customHeight="1" x14ac:dyDescent="0.25">
      <c r="B910" s="6"/>
      <c r="C910" s="6"/>
      <c r="D910" s="6"/>
      <c r="E910" s="6"/>
      <c r="F910" s="6"/>
      <c r="G910" s="6"/>
    </row>
    <row r="911" spans="2:7" ht="12.75" customHeight="1" x14ac:dyDescent="0.25">
      <c r="B911" s="6"/>
      <c r="C911" s="6"/>
      <c r="D911" s="6"/>
      <c r="E911" s="6"/>
      <c r="F911" s="6"/>
      <c r="G911" s="6"/>
    </row>
    <row r="912" spans="2:7" ht="12.75" customHeight="1" x14ac:dyDescent="0.25">
      <c r="B912" s="6"/>
      <c r="C912" s="6"/>
      <c r="D912" s="6"/>
      <c r="E912" s="6"/>
      <c r="F912" s="6"/>
      <c r="G912" s="6"/>
    </row>
    <row r="913" spans="2:7" ht="12.75" customHeight="1" x14ac:dyDescent="0.25">
      <c r="B913" s="6"/>
      <c r="C913" s="6"/>
      <c r="D913" s="6"/>
      <c r="E913" s="6"/>
      <c r="F913" s="6"/>
      <c r="G913" s="6"/>
    </row>
    <row r="914" spans="2:7" ht="12.75" customHeight="1" x14ac:dyDescent="0.25">
      <c r="B914" s="6"/>
      <c r="C914" s="6"/>
      <c r="D914" s="6"/>
      <c r="E914" s="6"/>
      <c r="F914" s="6"/>
      <c r="G914" s="6"/>
    </row>
    <row r="915" spans="2:7" ht="12.75" customHeight="1" x14ac:dyDescent="0.25">
      <c r="B915" s="6"/>
      <c r="C915" s="6"/>
      <c r="D915" s="6"/>
      <c r="E915" s="6"/>
      <c r="F915" s="6"/>
      <c r="G915" s="6"/>
    </row>
    <row r="916" spans="2:7" ht="12.75" customHeight="1" x14ac:dyDescent="0.25">
      <c r="B916" s="6"/>
      <c r="C916" s="6"/>
      <c r="D916" s="6"/>
      <c r="E916" s="6"/>
      <c r="F916" s="6"/>
      <c r="G916" s="6"/>
    </row>
    <row r="917" spans="2:7" ht="12.75" customHeight="1" x14ac:dyDescent="0.25">
      <c r="B917" s="6"/>
      <c r="C917" s="6"/>
      <c r="D917" s="6"/>
      <c r="E917" s="6"/>
      <c r="F917" s="6"/>
      <c r="G917" s="6"/>
    </row>
  </sheetData>
  <mergeCells count="8">
    <mergeCell ref="H8:H9"/>
    <mergeCell ref="A8:A9"/>
    <mergeCell ref="B8:F9"/>
    <mergeCell ref="G8:G9"/>
    <mergeCell ref="B1:G1"/>
    <mergeCell ref="B3:G3"/>
    <mergeCell ref="B4:G4"/>
    <mergeCell ref="B5:G5"/>
  </mergeCells>
  <phoneticPr fontId="0" type="noConversion"/>
  <pageMargins left="0.7" right="0.7" top="0.75" bottom="0.75" header="0.3" footer="0.3"/>
  <pageSetup paperSize="9"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0"/>
  <sheetViews>
    <sheetView view="pageBreakPreview" zoomScaleNormal="100" zoomScaleSheetLayoutView="100" workbookViewId="0">
      <selection activeCell="F2" sqref="F2:H2"/>
    </sheetView>
  </sheetViews>
  <sheetFormatPr defaultColWidth="17.33203125" defaultRowHeight="12.9" customHeight="1" x14ac:dyDescent="0.25"/>
  <cols>
    <col min="1" max="1" width="5.5546875" style="3" customWidth="1"/>
    <col min="2" max="3" width="4.33203125" style="3" customWidth="1"/>
    <col min="4" max="4" width="4.88671875" style="3" customWidth="1"/>
    <col min="5" max="5" width="2.88671875" style="3" customWidth="1"/>
    <col min="6" max="6" width="41.33203125" style="3" customWidth="1"/>
    <col min="7" max="7" width="12.6640625" style="3" customWidth="1"/>
    <col min="8" max="8" width="11.33203125" style="3" customWidth="1"/>
    <col min="9" max="9" width="12" style="3" customWidth="1"/>
    <col min="10" max="18" width="9.109375" style="3" customWidth="1"/>
    <col min="19" max="26" width="8" style="3" customWidth="1"/>
    <col min="27" max="16384" width="17.33203125" style="3"/>
  </cols>
  <sheetData>
    <row r="1" spans="1:26" ht="12.9" customHeight="1" x14ac:dyDescent="0.25">
      <c r="A1" s="7"/>
      <c r="B1" s="414"/>
      <c r="C1" s="415"/>
      <c r="D1" s="415"/>
      <c r="E1" s="415"/>
      <c r="F1" s="415"/>
      <c r="G1" s="415"/>
      <c r="H1" s="415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9" customHeight="1" x14ac:dyDescent="0.25">
      <c r="B2" s="10"/>
      <c r="C2" s="10"/>
      <c r="D2" s="10"/>
      <c r="E2" s="10"/>
      <c r="F2" s="426" t="s">
        <v>707</v>
      </c>
      <c r="G2" s="415"/>
      <c r="H2" s="415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9" customHeight="1" x14ac:dyDescent="0.25">
      <c r="B3" s="416" t="s">
        <v>470</v>
      </c>
      <c r="C3" s="417"/>
      <c r="D3" s="417"/>
      <c r="E3" s="417"/>
      <c r="F3" s="417"/>
      <c r="G3" s="417"/>
      <c r="H3" s="41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9" customHeight="1" x14ac:dyDescent="0.25">
      <c r="B4" s="416" t="s">
        <v>658</v>
      </c>
      <c r="C4" s="417"/>
      <c r="D4" s="417"/>
      <c r="E4" s="417"/>
      <c r="F4" s="417"/>
      <c r="G4" s="417"/>
      <c r="H4" s="417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9" customHeight="1" x14ac:dyDescent="0.25">
      <c r="B5" s="416" t="s">
        <v>114</v>
      </c>
      <c r="C5" s="417"/>
      <c r="D5" s="417"/>
      <c r="E5" s="417"/>
      <c r="F5" s="417"/>
      <c r="G5" s="417"/>
      <c r="H5" s="417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9" customHeight="1" x14ac:dyDescent="0.25">
      <c r="B6" s="10"/>
      <c r="C6" s="10"/>
      <c r="D6" s="10"/>
      <c r="E6" s="10"/>
      <c r="F6" s="8"/>
      <c r="G6" s="8"/>
      <c r="H6" s="39" t="s">
        <v>415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9" customHeight="1" x14ac:dyDescent="0.25">
      <c r="A7" s="420"/>
      <c r="B7" s="422" t="s">
        <v>115</v>
      </c>
      <c r="C7" s="423"/>
      <c r="D7" s="423"/>
      <c r="E7" s="423"/>
      <c r="F7" s="423"/>
      <c r="G7" s="424"/>
      <c r="H7" s="418" t="s">
        <v>25</v>
      </c>
      <c r="I7" s="418" t="s">
        <v>683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9" customHeight="1" x14ac:dyDescent="0.25">
      <c r="A8" s="421"/>
      <c r="B8" s="412"/>
      <c r="C8" s="425"/>
      <c r="D8" s="425"/>
      <c r="E8" s="425"/>
      <c r="F8" s="425"/>
      <c r="G8" s="413"/>
      <c r="H8" s="419"/>
      <c r="I8" s="41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9" customHeight="1" x14ac:dyDescent="0.25">
      <c r="A9" s="421"/>
      <c r="B9" s="412"/>
      <c r="C9" s="412"/>
      <c r="D9" s="412"/>
      <c r="E9" s="412"/>
      <c r="F9" s="412"/>
      <c r="G9" s="413"/>
      <c r="H9" s="419"/>
      <c r="I9" s="41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9" customHeight="1" x14ac:dyDescent="0.25">
      <c r="A10" s="99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9">
        <v>8</v>
      </c>
      <c r="I10" s="19">
        <v>9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9" customHeight="1" x14ac:dyDescent="0.25">
      <c r="A11" s="310" t="s">
        <v>208</v>
      </c>
      <c r="B11" s="259" t="s">
        <v>27</v>
      </c>
      <c r="C11" s="259"/>
      <c r="D11" s="259" t="s">
        <v>28</v>
      </c>
      <c r="E11" s="259"/>
      <c r="F11" s="259"/>
      <c r="G11" s="258"/>
      <c r="H11" s="265">
        <f>H12+H26+H28</f>
        <v>50234827</v>
      </c>
      <c r="I11" s="265">
        <f>I12+I26+I28</f>
        <v>55800238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9" customHeight="1" x14ac:dyDescent="0.25">
      <c r="A12" s="286" t="s">
        <v>209</v>
      </c>
      <c r="B12" s="13"/>
      <c r="C12" s="12" t="s">
        <v>87</v>
      </c>
      <c r="D12" s="12"/>
      <c r="E12" s="12" t="s">
        <v>88</v>
      </c>
      <c r="F12" s="12"/>
      <c r="G12" s="13"/>
      <c r="H12" s="266">
        <f>SUM(H13:H25)</f>
        <v>43459289</v>
      </c>
      <c r="I12" s="266">
        <f>SUM(I13:I25)</f>
        <v>46402389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9" customHeight="1" x14ac:dyDescent="0.25">
      <c r="A13" s="311" t="s">
        <v>210</v>
      </c>
      <c r="B13" s="12"/>
      <c r="C13" s="12"/>
      <c r="D13" s="13" t="s">
        <v>89</v>
      </c>
      <c r="E13" s="13" t="s">
        <v>90</v>
      </c>
      <c r="F13" s="13"/>
      <c r="G13" s="13"/>
      <c r="H13" s="14">
        <f>G14+G15+G16+G17+G18+G19+G20+G21</f>
        <v>6084091</v>
      </c>
      <c r="I13" s="14">
        <v>7084091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9" customHeight="1" x14ac:dyDescent="0.25">
      <c r="A14" s="311" t="s">
        <v>211</v>
      </c>
      <c r="B14" s="12"/>
      <c r="C14" s="12"/>
      <c r="D14" s="13"/>
      <c r="E14" s="13"/>
      <c r="F14" s="13" t="s">
        <v>116</v>
      </c>
      <c r="G14" s="13">
        <v>1694800</v>
      </c>
      <c r="H14" s="14"/>
      <c r="I14" s="14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9" customHeight="1" x14ac:dyDescent="0.25">
      <c r="A15" s="311" t="s">
        <v>212</v>
      </c>
      <c r="B15" s="12"/>
      <c r="C15" s="12"/>
      <c r="D15" s="13"/>
      <c r="E15" s="13"/>
      <c r="F15" s="13" t="s">
        <v>117</v>
      </c>
      <c r="G15" s="13">
        <v>4736000</v>
      </c>
      <c r="H15" s="14"/>
      <c r="I15" s="14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9" customHeight="1" x14ac:dyDescent="0.25">
      <c r="A16" s="311" t="s">
        <v>213</v>
      </c>
      <c r="B16" s="12"/>
      <c r="C16" s="12"/>
      <c r="D16" s="13"/>
      <c r="E16" s="13"/>
      <c r="F16" s="13" t="s">
        <v>118</v>
      </c>
      <c r="G16" s="13">
        <v>379293</v>
      </c>
      <c r="H16" s="14"/>
      <c r="I16" s="14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9" customHeight="1" x14ac:dyDescent="0.25">
      <c r="A17" s="311" t="s">
        <v>214</v>
      </c>
      <c r="B17" s="12"/>
      <c r="C17" s="12"/>
      <c r="D17" s="13"/>
      <c r="E17" s="13"/>
      <c r="F17" s="13" t="s">
        <v>119</v>
      </c>
      <c r="G17" s="13">
        <v>1091870</v>
      </c>
      <c r="H17" s="14"/>
      <c r="I17" s="14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9" customHeight="1" x14ac:dyDescent="0.25">
      <c r="A18" s="311" t="s">
        <v>215</v>
      </c>
      <c r="B18" s="12"/>
      <c r="C18" s="12"/>
      <c r="D18" s="13"/>
      <c r="E18" s="13"/>
      <c r="F18" s="13" t="s">
        <v>120</v>
      </c>
      <c r="G18" s="13">
        <v>6000000</v>
      </c>
      <c r="H18" s="14"/>
      <c r="I18" s="14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9" customHeight="1" x14ac:dyDescent="0.25">
      <c r="A19" s="311" t="s">
        <v>216</v>
      </c>
      <c r="B19" s="12"/>
      <c r="C19" s="12"/>
      <c r="D19" s="13"/>
      <c r="E19" s="13"/>
      <c r="F19" s="13" t="s">
        <v>483</v>
      </c>
      <c r="G19" s="13">
        <v>211650</v>
      </c>
      <c r="H19" s="14"/>
      <c r="I19" s="14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9" customHeight="1" x14ac:dyDescent="0.25">
      <c r="A20" s="311" t="s">
        <v>217</v>
      </c>
      <c r="B20" s="12"/>
      <c r="C20" s="12"/>
      <c r="D20" s="13"/>
      <c r="E20" s="13"/>
      <c r="F20" s="13" t="s">
        <v>484</v>
      </c>
      <c r="G20" s="13">
        <v>-8309622</v>
      </c>
      <c r="H20" s="14"/>
      <c r="I20" s="14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9" customHeight="1" x14ac:dyDescent="0.25">
      <c r="A21" s="311" t="s">
        <v>218</v>
      </c>
      <c r="B21" s="12"/>
      <c r="C21" s="12"/>
      <c r="D21" s="13"/>
      <c r="E21" s="13"/>
      <c r="F21" s="13" t="s">
        <v>496</v>
      </c>
      <c r="G21" s="13">
        <v>280100</v>
      </c>
      <c r="H21" s="14"/>
      <c r="I21" s="14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9" customHeight="1" x14ac:dyDescent="0.25">
      <c r="A22" s="311" t="s">
        <v>219</v>
      </c>
      <c r="B22" s="13"/>
      <c r="C22" s="13"/>
      <c r="D22" s="13" t="s">
        <v>91</v>
      </c>
      <c r="E22" s="13" t="s">
        <v>485</v>
      </c>
      <c r="F22" s="13"/>
      <c r="G22" s="13"/>
      <c r="H22" s="14">
        <v>26310849</v>
      </c>
      <c r="I22" s="14">
        <v>27769949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9" customHeight="1" x14ac:dyDescent="0.25">
      <c r="A23" s="311" t="s">
        <v>220</v>
      </c>
      <c r="B23" s="13"/>
      <c r="C23" s="13"/>
      <c r="D23" s="13" t="s">
        <v>93</v>
      </c>
      <c r="E23" s="13" t="s">
        <v>486</v>
      </c>
      <c r="F23" s="13"/>
      <c r="G23" s="13"/>
      <c r="H23" s="14">
        <v>9264349</v>
      </c>
      <c r="I23" s="14">
        <v>9748349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9" customHeight="1" x14ac:dyDescent="0.25">
      <c r="A24" s="311" t="s">
        <v>221</v>
      </c>
      <c r="B24" s="13"/>
      <c r="C24" s="13"/>
      <c r="D24" s="13" t="s">
        <v>95</v>
      </c>
      <c r="E24" s="13" t="s">
        <v>96</v>
      </c>
      <c r="F24" s="13"/>
      <c r="G24" s="13"/>
      <c r="H24" s="14">
        <v>1800000</v>
      </c>
      <c r="I24" s="14">
        <v>1800000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9" customHeight="1" x14ac:dyDescent="0.25">
      <c r="A25" s="311" t="s">
        <v>222</v>
      </c>
      <c r="B25" s="13"/>
      <c r="C25" s="13"/>
      <c r="D25" s="13" t="s">
        <v>97</v>
      </c>
      <c r="E25" s="13" t="s">
        <v>487</v>
      </c>
      <c r="F25" s="13"/>
      <c r="G25" s="13"/>
      <c r="H25" s="14">
        <v>0</v>
      </c>
      <c r="I25" s="14">
        <v>0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9" customHeight="1" x14ac:dyDescent="0.25">
      <c r="A26" s="286" t="s">
        <v>223</v>
      </c>
      <c r="B26" s="13"/>
      <c r="C26" s="12" t="s">
        <v>121</v>
      </c>
      <c r="D26" s="12"/>
      <c r="E26" s="12" t="s">
        <v>122</v>
      </c>
      <c r="F26" s="12"/>
      <c r="G26" s="13"/>
      <c r="H26" s="266">
        <f>H27</f>
        <v>0</v>
      </c>
      <c r="I26" s="266">
        <f>I27</f>
        <v>2622311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9" customHeight="1" x14ac:dyDescent="0.25">
      <c r="A27" s="311" t="s">
        <v>224</v>
      </c>
      <c r="B27" s="13"/>
      <c r="C27" s="13"/>
      <c r="D27" s="13"/>
      <c r="E27" s="13"/>
      <c r="F27" s="13" t="s">
        <v>123</v>
      </c>
      <c r="G27" s="13"/>
      <c r="H27" s="14">
        <v>0</v>
      </c>
      <c r="I27" s="14">
        <v>2622311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9" customHeight="1" x14ac:dyDescent="0.25">
      <c r="A28" s="286" t="s">
        <v>225</v>
      </c>
      <c r="B28" s="13"/>
      <c r="C28" s="12" t="s">
        <v>69</v>
      </c>
      <c r="D28" s="12"/>
      <c r="E28" s="12" t="s">
        <v>111</v>
      </c>
      <c r="F28" s="12"/>
      <c r="G28" s="13"/>
      <c r="H28" s="14">
        <f>H29+H30</f>
        <v>6775538</v>
      </c>
      <c r="I28" s="14">
        <f>I29+I30</f>
        <v>6775538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9" customHeight="1" x14ac:dyDescent="0.25">
      <c r="A29" s="311" t="s">
        <v>226</v>
      </c>
      <c r="B29" s="13"/>
      <c r="C29" s="312"/>
      <c r="D29" s="312"/>
      <c r="E29" s="312"/>
      <c r="F29" s="313" t="s">
        <v>124</v>
      </c>
      <c r="G29" s="13"/>
      <c r="H29" s="14">
        <v>2415938</v>
      </c>
      <c r="I29" s="14">
        <v>2415938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9" customHeight="1" x14ac:dyDescent="0.25">
      <c r="A30" s="311" t="s">
        <v>227</v>
      </c>
      <c r="B30" s="13"/>
      <c r="C30" s="13"/>
      <c r="D30" s="13"/>
      <c r="E30" s="314"/>
      <c r="F30" s="13" t="s">
        <v>488</v>
      </c>
      <c r="G30" s="13"/>
      <c r="H30" s="14">
        <v>4359600</v>
      </c>
      <c r="I30" s="14">
        <v>4359600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9" customHeight="1" x14ac:dyDescent="0.25">
      <c r="A31" s="310" t="s">
        <v>228</v>
      </c>
      <c r="B31" s="259" t="s">
        <v>36</v>
      </c>
      <c r="C31" s="259"/>
      <c r="D31" s="259" t="s">
        <v>37</v>
      </c>
      <c r="E31" s="259"/>
      <c r="F31" s="259"/>
      <c r="G31" s="259"/>
      <c r="H31" s="267">
        <f>H32</f>
        <v>0</v>
      </c>
      <c r="I31" s="267">
        <f>I32</f>
        <v>0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9" customHeight="1" x14ac:dyDescent="0.25">
      <c r="A32" s="286" t="s">
        <v>229</v>
      </c>
      <c r="B32" s="13"/>
      <c r="C32" s="12" t="s">
        <v>489</v>
      </c>
      <c r="D32" s="12"/>
      <c r="E32" s="12" t="s">
        <v>490</v>
      </c>
      <c r="F32" s="12"/>
      <c r="G32" s="13"/>
      <c r="H32" s="266">
        <f>H33</f>
        <v>0</v>
      </c>
      <c r="I32" s="266">
        <f>I33</f>
        <v>0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9" customHeight="1" x14ac:dyDescent="0.25">
      <c r="A33" s="311" t="s">
        <v>230</v>
      </c>
      <c r="B33" s="13"/>
      <c r="C33" s="13"/>
      <c r="D33" s="13"/>
      <c r="E33" s="13"/>
      <c r="F33" s="13"/>
      <c r="G33" s="13"/>
      <c r="H33" s="14">
        <v>0</v>
      </c>
      <c r="I33" s="14">
        <v>0</v>
      </c>
      <c r="J33" s="10"/>
      <c r="K33" s="10"/>
      <c r="L33" s="18"/>
      <c r="M33" s="18"/>
      <c r="N33" s="18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9" customHeight="1" x14ac:dyDescent="0.25">
      <c r="A34" s="310" t="s">
        <v>231</v>
      </c>
      <c r="B34" s="259" t="s">
        <v>29</v>
      </c>
      <c r="C34" s="259"/>
      <c r="D34" s="259" t="s">
        <v>30</v>
      </c>
      <c r="E34" s="259"/>
      <c r="F34" s="259"/>
      <c r="G34" s="259"/>
      <c r="H34" s="267">
        <f>H35+H37</f>
        <v>49510000</v>
      </c>
      <c r="I34" s="267">
        <f>I35+I37</f>
        <v>49510000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9" customHeight="1" x14ac:dyDescent="0.25">
      <c r="A35" s="286" t="s">
        <v>232</v>
      </c>
      <c r="B35" s="13"/>
      <c r="C35" s="12" t="s">
        <v>72</v>
      </c>
      <c r="D35" s="12"/>
      <c r="E35" s="12" t="s">
        <v>73</v>
      </c>
      <c r="F35" s="12"/>
      <c r="G35" s="13"/>
      <c r="H35" s="266">
        <f>SUM(H36:H36)</f>
        <v>7000000</v>
      </c>
      <c r="I35" s="266">
        <f>SUM(I36:I36)</f>
        <v>7000000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9" customHeight="1" x14ac:dyDescent="0.25">
      <c r="A36" s="311" t="s">
        <v>233</v>
      </c>
      <c r="B36" s="13"/>
      <c r="C36" s="13"/>
      <c r="D36" s="13"/>
      <c r="E36" s="13"/>
      <c r="F36" s="13" t="s">
        <v>491</v>
      </c>
      <c r="G36" s="13"/>
      <c r="H36" s="14">
        <v>7000000</v>
      </c>
      <c r="I36" s="14">
        <v>7000000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9" customHeight="1" x14ac:dyDescent="0.25">
      <c r="A37" s="286" t="s">
        <v>234</v>
      </c>
      <c r="B37" s="12"/>
      <c r="C37" s="12" t="s">
        <v>74</v>
      </c>
      <c r="D37" s="12"/>
      <c r="E37" s="12" t="s">
        <v>75</v>
      </c>
      <c r="F37" s="12"/>
      <c r="G37" s="13"/>
      <c r="H37" s="266">
        <f>H38+H40+H42</f>
        <v>42510000</v>
      </c>
      <c r="I37" s="266">
        <f>I38+I40+I42</f>
        <v>42510000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9" customHeight="1" x14ac:dyDescent="0.25">
      <c r="A38" s="311" t="s">
        <v>235</v>
      </c>
      <c r="B38" s="12"/>
      <c r="C38" s="13"/>
      <c r="D38" s="13" t="s">
        <v>76</v>
      </c>
      <c r="E38" s="13" t="s">
        <v>77</v>
      </c>
      <c r="F38" s="13"/>
      <c r="G38" s="13"/>
      <c r="H38" s="14">
        <f>H39</f>
        <v>40000000</v>
      </c>
      <c r="I38" s="14">
        <f>I39</f>
        <v>40000000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9" customHeight="1" x14ac:dyDescent="0.25">
      <c r="A39" s="311" t="s">
        <v>236</v>
      </c>
      <c r="B39" s="12"/>
      <c r="C39" s="13"/>
      <c r="D39" s="13"/>
      <c r="E39" s="13"/>
      <c r="F39" s="13" t="s">
        <v>78</v>
      </c>
      <c r="G39" s="13"/>
      <c r="H39" s="14">
        <v>40000000</v>
      </c>
      <c r="I39" s="14">
        <v>40000000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9" customHeight="1" x14ac:dyDescent="0.25">
      <c r="A40" s="311" t="s">
        <v>237</v>
      </c>
      <c r="B40" s="12"/>
      <c r="C40" s="13"/>
      <c r="D40" s="13" t="s">
        <v>79</v>
      </c>
      <c r="E40" s="13" t="s">
        <v>80</v>
      </c>
      <c r="F40" s="13"/>
      <c r="G40" s="13"/>
      <c r="H40" s="14">
        <f>SUM(H41)</f>
        <v>2400000</v>
      </c>
      <c r="I40" s="14">
        <f>SUM(I41)</f>
        <v>2400000</v>
      </c>
      <c r="J40" s="10"/>
      <c r="K40" s="10"/>
      <c r="L40" s="10"/>
      <c r="M40" s="10"/>
      <c r="N40" s="10"/>
      <c r="O40" s="10"/>
      <c r="P40" s="18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9" customHeight="1" x14ac:dyDescent="0.25">
      <c r="A41" s="311" t="s">
        <v>238</v>
      </c>
      <c r="B41" s="12"/>
      <c r="C41" s="13"/>
      <c r="D41" s="13"/>
      <c r="E41" s="13"/>
      <c r="F41" s="13" t="s">
        <v>81</v>
      </c>
      <c r="G41" s="13"/>
      <c r="H41" s="14">
        <v>2400000</v>
      </c>
      <c r="I41" s="14">
        <v>2400000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9" customHeight="1" x14ac:dyDescent="0.25">
      <c r="A42" s="311" t="s">
        <v>239</v>
      </c>
      <c r="B42" s="12"/>
      <c r="C42" s="13"/>
      <c r="D42" s="13" t="s">
        <v>82</v>
      </c>
      <c r="E42" s="13" t="s">
        <v>83</v>
      </c>
      <c r="F42" s="13"/>
      <c r="G42" s="13"/>
      <c r="H42" s="14">
        <f>SUM(H43:H43)</f>
        <v>110000</v>
      </c>
      <c r="I42" s="14">
        <f>SUM(I43:I43)</f>
        <v>110000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9" customHeight="1" x14ac:dyDescent="0.25">
      <c r="A43" s="311" t="s">
        <v>240</v>
      </c>
      <c r="B43" s="13"/>
      <c r="C43" s="13"/>
      <c r="D43" s="13"/>
      <c r="E43" s="13"/>
      <c r="F43" s="13" t="s">
        <v>442</v>
      </c>
      <c r="G43" s="13"/>
      <c r="H43" s="14">
        <v>110000</v>
      </c>
      <c r="I43" s="14">
        <v>110000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9" customHeight="1" x14ac:dyDescent="0.25">
      <c r="A44" s="310" t="s">
        <v>241</v>
      </c>
      <c r="B44" s="259" t="s">
        <v>31</v>
      </c>
      <c r="C44" s="259"/>
      <c r="D44" s="259" t="s">
        <v>32</v>
      </c>
      <c r="E44" s="259"/>
      <c r="F44" s="259"/>
      <c r="G44" s="258"/>
      <c r="H44" s="265">
        <f>H45+H46+H50+H51</f>
        <v>6300000</v>
      </c>
      <c r="I44" s="265">
        <f>I45+I46+I50+I51</f>
        <v>6300000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9" customHeight="1" x14ac:dyDescent="0.25">
      <c r="A45" s="311" t="s">
        <v>242</v>
      </c>
      <c r="B45" s="13"/>
      <c r="C45" s="13"/>
      <c r="D45" s="13" t="s">
        <v>70</v>
      </c>
      <c r="E45" s="13" t="s">
        <v>125</v>
      </c>
      <c r="F45" s="13"/>
      <c r="G45" s="13"/>
      <c r="H45" s="14">
        <v>150000</v>
      </c>
      <c r="I45" s="14">
        <v>150000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9" customHeight="1" x14ac:dyDescent="0.25">
      <c r="A46" s="311" t="s">
        <v>243</v>
      </c>
      <c r="B46" s="13"/>
      <c r="C46" s="13"/>
      <c r="D46" s="13" t="s">
        <v>70</v>
      </c>
      <c r="E46" s="13" t="s">
        <v>125</v>
      </c>
      <c r="F46" s="13"/>
      <c r="G46" s="13"/>
      <c r="H46" s="14">
        <f>H48+H49+H47</f>
        <v>2725000</v>
      </c>
      <c r="I46" s="14">
        <f>I48+I49+I47</f>
        <v>2725000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9" customHeight="1" x14ac:dyDescent="0.25">
      <c r="A47" s="311" t="s">
        <v>244</v>
      </c>
      <c r="B47" s="13"/>
      <c r="C47" s="13"/>
      <c r="D47" s="13"/>
      <c r="E47" s="13"/>
      <c r="F47" s="13" t="s">
        <v>659</v>
      </c>
      <c r="G47" s="13"/>
      <c r="H47" s="14">
        <v>1000000</v>
      </c>
      <c r="I47" s="14">
        <v>1000000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9" customHeight="1" x14ac:dyDescent="0.25">
      <c r="A48" s="311" t="s">
        <v>245</v>
      </c>
      <c r="B48" s="13"/>
      <c r="C48" s="13"/>
      <c r="D48" s="13"/>
      <c r="E48" s="13"/>
      <c r="F48" s="13" t="s">
        <v>492</v>
      </c>
      <c r="G48" s="13"/>
      <c r="H48" s="14">
        <v>1000000</v>
      </c>
      <c r="I48" s="14">
        <v>1000000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9" customHeight="1" x14ac:dyDescent="0.25">
      <c r="A49" s="311" t="s">
        <v>246</v>
      </c>
      <c r="B49" s="13"/>
      <c r="C49" s="13"/>
      <c r="D49" s="13"/>
      <c r="E49" s="13"/>
      <c r="F49" s="13" t="s">
        <v>493</v>
      </c>
      <c r="G49" s="13"/>
      <c r="H49" s="14">
        <v>725000</v>
      </c>
      <c r="I49" s="14">
        <v>725000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9" customHeight="1" x14ac:dyDescent="0.25">
      <c r="A50" s="311" t="s">
        <v>247</v>
      </c>
      <c r="B50" s="13"/>
      <c r="C50" s="13"/>
      <c r="D50" s="13" t="s">
        <v>444</v>
      </c>
      <c r="E50" s="13" t="s">
        <v>494</v>
      </c>
      <c r="F50" s="13"/>
      <c r="G50" s="13"/>
      <c r="H50" s="14">
        <v>2500000</v>
      </c>
      <c r="I50" s="14">
        <v>2500000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9" customHeight="1" x14ac:dyDescent="0.25">
      <c r="A51" s="311" t="s">
        <v>248</v>
      </c>
      <c r="B51" s="13"/>
      <c r="C51" s="13"/>
      <c r="D51" s="13" t="s">
        <v>480</v>
      </c>
      <c r="E51" s="13" t="s">
        <v>495</v>
      </c>
      <c r="F51" s="13"/>
      <c r="G51" s="13"/>
      <c r="H51" s="14">
        <v>925000</v>
      </c>
      <c r="I51" s="14">
        <v>925000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9" customHeight="1" x14ac:dyDescent="0.25">
      <c r="A52" s="310" t="s">
        <v>249</v>
      </c>
      <c r="B52" s="259" t="s">
        <v>38</v>
      </c>
      <c r="C52" s="259"/>
      <c r="D52" s="259" t="s">
        <v>39</v>
      </c>
      <c r="E52" s="259"/>
      <c r="F52" s="259"/>
      <c r="G52" s="268"/>
      <c r="H52" s="265">
        <f>H53</f>
        <v>0</v>
      </c>
      <c r="I52" s="265">
        <f>I53</f>
        <v>0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9" customHeight="1" x14ac:dyDescent="0.25">
      <c r="A53" s="311" t="s">
        <v>250</v>
      </c>
      <c r="B53" s="13"/>
      <c r="C53" s="13"/>
      <c r="D53" s="13"/>
      <c r="E53" s="13"/>
      <c r="F53" s="13"/>
      <c r="G53" s="13"/>
      <c r="H53" s="14"/>
      <c r="I53" s="14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9" customHeight="1" x14ac:dyDescent="0.25">
      <c r="A54" s="310" t="s">
        <v>251</v>
      </c>
      <c r="B54" s="259" t="s">
        <v>33</v>
      </c>
      <c r="C54" s="259"/>
      <c r="D54" s="259" t="s">
        <v>34</v>
      </c>
      <c r="E54" s="259"/>
      <c r="F54" s="259"/>
      <c r="G54" s="268"/>
      <c r="H54" s="265">
        <f>H55</f>
        <v>0</v>
      </c>
      <c r="I54" s="265">
        <f>I55</f>
        <v>112513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9" customHeight="1" x14ac:dyDescent="0.25">
      <c r="A55" s="311" t="s">
        <v>252</v>
      </c>
      <c r="B55" s="13"/>
      <c r="C55" s="13" t="s">
        <v>688</v>
      </c>
      <c r="D55" s="13"/>
      <c r="E55" s="13" t="s">
        <v>689</v>
      </c>
      <c r="F55" s="13"/>
      <c r="G55" s="13"/>
      <c r="H55" s="14"/>
      <c r="I55" s="14">
        <v>112513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9" customHeight="1" x14ac:dyDescent="0.25">
      <c r="A56" s="310" t="s">
        <v>253</v>
      </c>
      <c r="B56" s="259" t="s">
        <v>40</v>
      </c>
      <c r="C56" s="259"/>
      <c r="D56" s="259" t="s">
        <v>41</v>
      </c>
      <c r="E56" s="259"/>
      <c r="F56" s="259"/>
      <c r="G56" s="259"/>
      <c r="H56" s="267">
        <f>H57</f>
        <v>0</v>
      </c>
      <c r="I56" s="267">
        <f>I57</f>
        <v>3500000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9" customHeight="1" x14ac:dyDescent="0.25">
      <c r="A57" s="311" t="s">
        <v>254</v>
      </c>
      <c r="B57" s="13"/>
      <c r="C57" s="13" t="s">
        <v>686</v>
      </c>
      <c r="D57" s="13"/>
      <c r="E57" s="13" t="s">
        <v>687</v>
      </c>
      <c r="F57" s="13"/>
      <c r="G57" s="13"/>
      <c r="H57" s="14"/>
      <c r="I57" s="14">
        <v>3500000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9" customHeight="1" x14ac:dyDescent="0.25">
      <c r="A58" s="310" t="s">
        <v>255</v>
      </c>
      <c r="B58" s="259" t="s">
        <v>43</v>
      </c>
      <c r="C58" s="259"/>
      <c r="D58" s="259" t="s">
        <v>42</v>
      </c>
      <c r="E58" s="259"/>
      <c r="F58" s="259"/>
      <c r="G58" s="268"/>
      <c r="H58" s="265">
        <f>H59</f>
        <v>78000000</v>
      </c>
      <c r="I58" s="265">
        <f>I59</f>
        <v>78253050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9" customHeight="1" x14ac:dyDescent="0.25">
      <c r="A59" s="311" t="s">
        <v>256</v>
      </c>
      <c r="B59" s="13"/>
      <c r="C59" s="12" t="s">
        <v>104</v>
      </c>
      <c r="D59" s="12"/>
      <c r="E59" s="12" t="s">
        <v>105</v>
      </c>
      <c r="F59" s="12"/>
      <c r="G59" s="315"/>
      <c r="H59" s="316">
        <f>H60+H61</f>
        <v>78000000</v>
      </c>
      <c r="I59" s="316">
        <f>I60+I61</f>
        <v>78253050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9" customHeight="1" x14ac:dyDescent="0.25">
      <c r="A60" s="311" t="s">
        <v>257</v>
      </c>
      <c r="B60" s="13"/>
      <c r="C60" s="13"/>
      <c r="D60" s="13" t="s">
        <v>106</v>
      </c>
      <c r="E60" s="13"/>
      <c r="F60" s="13" t="s">
        <v>107</v>
      </c>
      <c r="G60" s="315"/>
      <c r="H60" s="317">
        <v>78000000</v>
      </c>
      <c r="I60" s="317">
        <v>77988009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9" customHeight="1" x14ac:dyDescent="0.25">
      <c r="A61" s="311" t="s">
        <v>258</v>
      </c>
      <c r="B61" s="13"/>
      <c r="C61" s="13"/>
      <c r="D61" s="13" t="s">
        <v>108</v>
      </c>
      <c r="E61" s="13"/>
      <c r="F61" s="13" t="s">
        <v>660</v>
      </c>
      <c r="G61" s="13"/>
      <c r="H61" s="14">
        <v>0</v>
      </c>
      <c r="I61" s="14">
        <v>265041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9" customHeight="1" x14ac:dyDescent="0.25">
      <c r="A62" s="310" t="s">
        <v>259</v>
      </c>
      <c r="B62" s="259"/>
      <c r="C62" s="259"/>
      <c r="D62" s="259" t="s">
        <v>113</v>
      </c>
      <c r="E62" s="259"/>
      <c r="F62" s="259"/>
      <c r="G62" s="259"/>
      <c r="H62" s="267">
        <f>H11+H31+H34+H44+H52+H54+H58+H56</f>
        <v>184044827</v>
      </c>
      <c r="I62" s="267">
        <f>I11+I31+I34+I44+I52+I54+I58+I56</f>
        <v>193475801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9" customHeight="1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9" customHeight="1" x14ac:dyDescent="0.2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26" ht="12.9" customHeight="1" x14ac:dyDescent="0.2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2:26" ht="12.9" customHeight="1" x14ac:dyDescent="0.2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2:26" ht="12.9" customHeight="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2:26" ht="12.9" customHeight="1" x14ac:dyDescent="0.2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2:26" ht="12.9" customHeight="1" x14ac:dyDescent="0.2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2:26" ht="12.9" customHeight="1" x14ac:dyDescent="0.2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2:26" ht="12.9" customHeight="1" x14ac:dyDescent="0.2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2:26" ht="12.9" customHeight="1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2:26" ht="12.9" customHeight="1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2:26" ht="12.9" customHeight="1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2:26" ht="12.9" customHeight="1" x14ac:dyDescent="0.2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2:26" ht="12.9" customHeight="1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2:26" ht="12.9" customHeight="1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2:26" ht="12.9" customHeight="1" x14ac:dyDescent="0.2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2:26" ht="12.9" customHeight="1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2:26" ht="12.9" customHeight="1" x14ac:dyDescent="0.2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2:26" ht="12.9" customHeight="1" x14ac:dyDescent="0.2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2:26" ht="12.9" customHeight="1" x14ac:dyDescent="0.2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2:26" ht="12.9" customHeight="1" x14ac:dyDescent="0.2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2:26" ht="12.9" customHeight="1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2:26" ht="12.9" customHeight="1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2:26" ht="12.9" customHeight="1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2:26" ht="12.9" customHeight="1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2:26" ht="12.9" customHeight="1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2:26" ht="12.9" customHeight="1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2:26" ht="12.9" customHeight="1" x14ac:dyDescent="0.2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2:26" ht="12.9" customHeight="1" x14ac:dyDescent="0.2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2:26" ht="12.9" customHeight="1" x14ac:dyDescent="0.25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2:26" ht="12.9" customHeight="1" x14ac:dyDescent="0.25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2:26" ht="12.9" customHeight="1" x14ac:dyDescent="0.25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2:26" ht="12.9" customHeight="1" x14ac:dyDescent="0.2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2:26" ht="12.9" customHeight="1" x14ac:dyDescent="0.25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2:26" ht="12.9" customHeight="1" x14ac:dyDescent="0.2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2:26" ht="12.9" customHeight="1" x14ac:dyDescent="0.2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2:26" ht="12.9" customHeight="1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2:26" ht="12.9" customHeight="1" x14ac:dyDescent="0.2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2:26" ht="12.9" customHeight="1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2:26" ht="12.9" customHeight="1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2:26" ht="12.9" customHeight="1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2:26" ht="12.9" customHeight="1" x14ac:dyDescent="0.2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2:26" ht="12.9" customHeight="1" x14ac:dyDescent="0.2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2:26" ht="12.9" customHeight="1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2:26" ht="12.9" customHeight="1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2:26" ht="12.9" customHeight="1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2:26" ht="12.9" customHeight="1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2:26" ht="12.9" customHeight="1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2:26" ht="12.9" customHeight="1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2:26" ht="12.9" customHeight="1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2:26" ht="12.9" customHeight="1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2:26" ht="12.9" customHeight="1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2:26" ht="12.9" customHeight="1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2:26" ht="12.9" customHeight="1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2:26" ht="12.9" customHeight="1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2:26" ht="12.9" customHeight="1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2:26" ht="12.9" customHeight="1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2:26" ht="12.9" customHeight="1" x14ac:dyDescent="0.2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2:26" ht="12.9" customHeight="1" x14ac:dyDescent="0.2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2:26" ht="12.9" customHeight="1" x14ac:dyDescent="0.2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2:26" ht="12.9" customHeight="1" x14ac:dyDescent="0.2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2:26" ht="12.9" customHeight="1" x14ac:dyDescent="0.2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2:26" ht="12.9" customHeight="1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2:26" ht="12.9" customHeight="1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2:26" ht="12.9" customHeight="1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2:26" ht="12.9" customHeight="1" x14ac:dyDescent="0.2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2:26" ht="12.9" customHeight="1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2:26" ht="12.9" customHeight="1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2:26" ht="12.9" customHeight="1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2:26" ht="12.9" customHeight="1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2:26" ht="12.9" customHeight="1" x14ac:dyDescent="0.2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2:26" ht="12.9" customHeight="1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2:26" ht="12.9" customHeight="1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2:26" ht="12.9" customHeight="1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2:26" ht="12.9" customHeight="1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2:26" ht="12.9" customHeight="1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2:26" ht="12.9" customHeight="1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2:26" ht="12.9" customHeight="1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2:26" ht="12.9" customHeight="1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2:26" ht="12.9" customHeight="1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2:26" ht="12.9" customHeight="1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2:26" ht="12.9" customHeight="1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2:26" ht="12.9" customHeight="1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2:26" ht="12.9" customHeight="1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2:26" ht="12.9" customHeight="1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2:26" ht="12.9" customHeight="1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2:26" ht="12.9" customHeight="1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2:26" ht="12.9" customHeight="1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2:26" ht="12.9" customHeight="1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2:26" ht="12.9" customHeight="1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2:26" ht="12.9" customHeight="1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2:26" ht="12.9" customHeight="1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2:26" ht="12.9" customHeight="1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2:26" ht="12.9" customHeight="1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2:26" ht="12.9" customHeight="1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2:26" ht="12.9" customHeight="1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2:26" ht="12.9" customHeight="1" x14ac:dyDescent="0.2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2:26" ht="12.9" customHeight="1" x14ac:dyDescent="0.2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2:26" ht="12.9" customHeight="1" x14ac:dyDescent="0.2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2:26" ht="12.9" customHeight="1" x14ac:dyDescent="0.2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2:26" ht="12.9" customHeight="1" x14ac:dyDescent="0.2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2:26" ht="12.9" customHeight="1" x14ac:dyDescent="0.2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2:26" ht="12.9" customHeight="1" x14ac:dyDescent="0.2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2:26" ht="12.9" customHeight="1" x14ac:dyDescent="0.2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2:26" ht="12.9" customHeight="1" x14ac:dyDescent="0.2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2:26" ht="12.9" customHeight="1" x14ac:dyDescent="0.2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2:26" ht="12.9" customHeight="1" x14ac:dyDescent="0.2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2:26" ht="12.9" customHeight="1" x14ac:dyDescent="0.2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2:26" ht="12.9" customHeight="1" x14ac:dyDescent="0.2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2:26" ht="12.9" customHeight="1" x14ac:dyDescent="0.2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2:26" ht="12.9" customHeight="1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2:26" ht="12.9" customHeight="1" x14ac:dyDescent="0.2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2:26" ht="12.9" customHeight="1" x14ac:dyDescent="0.2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2:26" ht="12.9" customHeight="1" x14ac:dyDescent="0.2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2:26" ht="12.9" customHeight="1" x14ac:dyDescent="0.2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2:26" ht="12.9" customHeight="1" x14ac:dyDescent="0.2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2:26" ht="12.9" customHeight="1" x14ac:dyDescent="0.2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2:26" ht="12.9" customHeight="1" x14ac:dyDescent="0.2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2:26" ht="12.9" customHeight="1" x14ac:dyDescent="0.2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2:26" ht="12.9" customHeight="1" x14ac:dyDescent="0.2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2:26" ht="12.9" customHeight="1" x14ac:dyDescent="0.2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2:26" ht="12.9" customHeight="1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2:26" ht="12.9" customHeight="1" x14ac:dyDescent="0.2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2:26" ht="12.9" customHeight="1" x14ac:dyDescent="0.2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2:26" ht="12.9" customHeight="1" x14ac:dyDescent="0.2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2:26" ht="12.9" customHeight="1" x14ac:dyDescent="0.2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2:26" ht="12.9" customHeight="1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2:26" ht="12.9" customHeight="1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2:26" ht="12.9" customHeight="1" x14ac:dyDescent="0.2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2:26" ht="12.9" customHeight="1" x14ac:dyDescent="0.2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2:26" ht="12.9" customHeight="1" x14ac:dyDescent="0.2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2:26" ht="12.9" customHeight="1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2:26" ht="12.9" customHeight="1" x14ac:dyDescent="0.2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2:26" ht="12.9" customHeight="1" x14ac:dyDescent="0.2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2:26" ht="12.9" customHeight="1" x14ac:dyDescent="0.2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2:26" ht="12.9" customHeight="1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2:26" ht="12.9" customHeight="1" x14ac:dyDescent="0.2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2:26" ht="12.9" customHeight="1" x14ac:dyDescent="0.2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2:26" ht="12.9" customHeight="1" x14ac:dyDescent="0.2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2:26" ht="12.9" customHeight="1" x14ac:dyDescent="0.2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2:26" ht="12.9" customHeight="1" x14ac:dyDescent="0.2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2:26" ht="12.9" customHeight="1" x14ac:dyDescent="0.2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2:26" ht="12.9" customHeight="1" x14ac:dyDescent="0.2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2:26" ht="12.9" customHeight="1" x14ac:dyDescent="0.2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2:26" ht="12.9" customHeight="1" x14ac:dyDescent="0.2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2:26" ht="12.9" customHeight="1" x14ac:dyDescent="0.2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2:26" ht="12.9" customHeight="1" x14ac:dyDescent="0.2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2:26" ht="12.9" customHeight="1" x14ac:dyDescent="0.2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2:26" ht="12.9" customHeight="1" x14ac:dyDescent="0.2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2:26" ht="12.9" customHeight="1" x14ac:dyDescent="0.2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2:26" ht="12.9" customHeight="1" x14ac:dyDescent="0.2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2:26" ht="12.9" customHeight="1" x14ac:dyDescent="0.2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2:26" ht="12.9" customHeight="1" x14ac:dyDescent="0.2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2:26" ht="12.9" customHeight="1" x14ac:dyDescent="0.2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2:26" ht="12.9" customHeight="1" x14ac:dyDescent="0.2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2:26" ht="12.9" customHeight="1" x14ac:dyDescent="0.2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2:26" ht="12.9" customHeight="1" x14ac:dyDescent="0.2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2:26" ht="12.9" customHeight="1" x14ac:dyDescent="0.2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2:26" ht="12.9" customHeight="1" x14ac:dyDescent="0.2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2:26" ht="12.9" customHeight="1" x14ac:dyDescent="0.2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2:26" ht="12.9" customHeight="1" x14ac:dyDescent="0.2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2:26" ht="12.9" customHeight="1" x14ac:dyDescent="0.2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2:26" ht="12.9" customHeight="1" x14ac:dyDescent="0.2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2:26" ht="12.9" customHeight="1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2:26" ht="12.9" customHeight="1" x14ac:dyDescent="0.2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2:26" ht="12.9" customHeight="1" x14ac:dyDescent="0.2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2:26" ht="12.9" customHeight="1" x14ac:dyDescent="0.2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2:26" ht="12.9" customHeight="1" x14ac:dyDescent="0.2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2:26" ht="12.9" customHeight="1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2:26" ht="12.9" customHeight="1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2:26" ht="12.9" customHeight="1" x14ac:dyDescent="0.2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2:26" ht="12.9" customHeight="1" x14ac:dyDescent="0.2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2:26" ht="12.9" customHeight="1" x14ac:dyDescent="0.2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2:26" ht="12.9" customHeight="1" x14ac:dyDescent="0.2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2:26" ht="12.9" customHeight="1" x14ac:dyDescent="0.2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2:26" ht="12.9" customHeight="1" x14ac:dyDescent="0.2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2:26" ht="12.9" customHeight="1" x14ac:dyDescent="0.2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2:26" ht="12.9" customHeight="1" x14ac:dyDescent="0.2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2:26" ht="12.9" customHeight="1" x14ac:dyDescent="0.2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2:26" ht="12.9" customHeight="1" x14ac:dyDescent="0.2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2:26" ht="12.9" customHeight="1" x14ac:dyDescent="0.2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2:26" ht="12.9" customHeight="1" x14ac:dyDescent="0.2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2:26" ht="12.9" customHeight="1" x14ac:dyDescent="0.2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2:26" ht="12.9" customHeight="1" x14ac:dyDescent="0.2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2:26" ht="12.9" customHeight="1" x14ac:dyDescent="0.2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2:26" ht="12.9" customHeight="1" x14ac:dyDescent="0.2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2:26" ht="12.9" customHeight="1" x14ac:dyDescent="0.2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2:26" ht="12.9" customHeight="1" x14ac:dyDescent="0.2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2:26" ht="12.9" customHeight="1" x14ac:dyDescent="0.2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2:26" ht="12.9" customHeight="1" x14ac:dyDescent="0.2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2:26" ht="12.9" customHeight="1" x14ac:dyDescent="0.2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2:26" ht="12.9" customHeight="1" x14ac:dyDescent="0.2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2:26" ht="12.9" customHeight="1" x14ac:dyDescent="0.2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2:26" ht="12.9" customHeight="1" x14ac:dyDescent="0.2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2:26" ht="12.9" customHeight="1" x14ac:dyDescent="0.2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2:26" ht="12.9" customHeight="1" x14ac:dyDescent="0.2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2:26" ht="12.9" customHeight="1" x14ac:dyDescent="0.2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2:26" ht="12.9" customHeight="1" x14ac:dyDescent="0.2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2:26" ht="12.9" customHeight="1" x14ac:dyDescent="0.2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2:26" ht="12.9" customHeight="1" x14ac:dyDescent="0.2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2:26" ht="12.9" customHeight="1" x14ac:dyDescent="0.2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2:26" ht="12.9" customHeight="1" x14ac:dyDescent="0.2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2:26" ht="12.9" customHeight="1" x14ac:dyDescent="0.2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2:26" ht="12.9" customHeight="1" x14ac:dyDescent="0.2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2:26" ht="12.9" customHeight="1" x14ac:dyDescent="0.2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2:26" ht="12.9" customHeight="1" x14ac:dyDescent="0.2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2:26" ht="12.9" customHeight="1" x14ac:dyDescent="0.2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2:26" ht="12.9" customHeight="1" x14ac:dyDescent="0.2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2:26" ht="12.9" customHeight="1" x14ac:dyDescent="0.2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2:26" ht="12.9" customHeight="1" x14ac:dyDescent="0.2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2:26" ht="12.9" customHeight="1" x14ac:dyDescent="0.2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2:26" ht="12.9" customHeight="1" x14ac:dyDescent="0.2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2:26" ht="12.9" customHeight="1" x14ac:dyDescent="0.2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2:26" ht="12.9" customHeight="1" x14ac:dyDescent="0.2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2:26" ht="12.9" customHeight="1" x14ac:dyDescent="0.2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2:26" ht="12.9" customHeight="1" x14ac:dyDescent="0.2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2:26" ht="12.9" customHeight="1" x14ac:dyDescent="0.2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2:26" ht="12.9" customHeight="1" x14ac:dyDescent="0.2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2:26" ht="12.9" customHeight="1" x14ac:dyDescent="0.2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2:26" ht="12.9" customHeight="1" x14ac:dyDescent="0.2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2:26" ht="12.9" customHeight="1" x14ac:dyDescent="0.2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2:26" ht="12.9" customHeight="1" x14ac:dyDescent="0.2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2:26" ht="12.9" customHeight="1" x14ac:dyDescent="0.2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2:26" ht="12.9" customHeight="1" x14ac:dyDescent="0.2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2:26" ht="12.9" customHeight="1" x14ac:dyDescent="0.2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2:26" ht="12.9" customHeight="1" x14ac:dyDescent="0.2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2:26" ht="12.9" customHeight="1" x14ac:dyDescent="0.2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2:26" ht="12.9" customHeight="1" x14ac:dyDescent="0.2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2:26" ht="12.9" customHeight="1" x14ac:dyDescent="0.2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2:26" ht="12.9" customHeight="1" x14ac:dyDescent="0.2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2:26" ht="12.9" customHeight="1" x14ac:dyDescent="0.2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2:26" ht="12.9" customHeight="1" x14ac:dyDescent="0.2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2:26" ht="12.9" customHeight="1" x14ac:dyDescent="0.2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2:26" ht="12.9" customHeight="1" x14ac:dyDescent="0.2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2:26" ht="12.9" customHeight="1" x14ac:dyDescent="0.2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2:26" ht="12.9" customHeight="1" x14ac:dyDescent="0.2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2:26" ht="12.9" customHeight="1" x14ac:dyDescent="0.2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2:26" ht="12.9" customHeight="1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2:26" ht="12.9" customHeight="1" x14ac:dyDescent="0.2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2:26" ht="12.9" customHeight="1" x14ac:dyDescent="0.2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2:26" ht="12.9" customHeight="1" x14ac:dyDescent="0.2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2:26" ht="12.9" customHeight="1" x14ac:dyDescent="0.2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2:26" ht="12.9" customHeight="1" x14ac:dyDescent="0.2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2:26" ht="12.9" customHeight="1" x14ac:dyDescent="0.2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2:26" ht="12.9" customHeight="1" x14ac:dyDescent="0.2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2:26" ht="12.9" customHeight="1" x14ac:dyDescent="0.2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2:26" ht="12.9" customHeight="1" x14ac:dyDescent="0.2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2:26" ht="12.9" customHeight="1" x14ac:dyDescent="0.2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2:26" ht="12.9" customHeight="1" x14ac:dyDescent="0.2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2:26" ht="12.9" customHeight="1" x14ac:dyDescent="0.2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2:26" ht="12.9" customHeight="1" x14ac:dyDescent="0.2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2:26" ht="12.9" customHeight="1" x14ac:dyDescent="0.2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2:26" ht="12.9" customHeight="1" x14ac:dyDescent="0.2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2:26" ht="12.9" customHeight="1" x14ac:dyDescent="0.2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2:26" ht="12.9" customHeight="1" x14ac:dyDescent="0.2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2:26" ht="12.9" customHeight="1" x14ac:dyDescent="0.2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2:26" ht="12.9" customHeight="1" x14ac:dyDescent="0.2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2:26" ht="12.9" customHeight="1" x14ac:dyDescent="0.2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2:26" ht="12.9" customHeight="1" x14ac:dyDescent="0.2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2:26" ht="12.9" customHeight="1" x14ac:dyDescent="0.2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2:26" ht="12.9" customHeight="1" x14ac:dyDescent="0.2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2:26" ht="12.9" customHeight="1" x14ac:dyDescent="0.2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2:26" ht="12.9" customHeight="1" x14ac:dyDescent="0.2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2:26" ht="12.9" customHeight="1" x14ac:dyDescent="0.2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2:26" ht="12.9" customHeight="1" x14ac:dyDescent="0.2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2:26" ht="12.9" customHeight="1" x14ac:dyDescent="0.2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2:26" ht="12.9" customHeight="1" x14ac:dyDescent="0.2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2:26" ht="12.9" customHeight="1" x14ac:dyDescent="0.2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2:26" ht="12.9" customHeight="1" x14ac:dyDescent="0.2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2:26" ht="12.9" customHeight="1" x14ac:dyDescent="0.2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2:26" ht="12.9" customHeight="1" x14ac:dyDescent="0.2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2:26" ht="12.9" customHeight="1" x14ac:dyDescent="0.2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2:26" ht="12.9" customHeight="1" x14ac:dyDescent="0.2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2:26" ht="12.9" customHeight="1" x14ac:dyDescent="0.2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2:26" ht="12.9" customHeight="1" x14ac:dyDescent="0.2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2:26" ht="12.9" customHeight="1" x14ac:dyDescent="0.2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2:26" ht="12.9" customHeight="1" x14ac:dyDescent="0.2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2:26" ht="12.9" customHeight="1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2:26" ht="12.9" customHeight="1" x14ac:dyDescent="0.2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2:26" ht="12.9" customHeight="1" x14ac:dyDescent="0.2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2:26" ht="12.9" customHeight="1" x14ac:dyDescent="0.2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2:26" ht="12.9" customHeight="1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2:26" ht="12.9" customHeight="1" x14ac:dyDescent="0.2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2:26" ht="12.9" customHeight="1" x14ac:dyDescent="0.2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2:26" ht="12.9" customHeight="1" x14ac:dyDescent="0.2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2:26" ht="12.9" customHeight="1" x14ac:dyDescent="0.2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2:26" ht="12.9" customHeight="1" x14ac:dyDescent="0.2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2:26" ht="12.9" customHeight="1" x14ac:dyDescent="0.2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2:26" ht="12.9" customHeight="1" x14ac:dyDescent="0.2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2:26" ht="12.9" customHeight="1" x14ac:dyDescent="0.2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2:26" ht="12.9" customHeight="1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2:26" ht="12.9" customHeight="1" x14ac:dyDescent="0.2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2:26" ht="12.9" customHeight="1" x14ac:dyDescent="0.2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2:26" ht="12.9" customHeight="1" x14ac:dyDescent="0.2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2:26" ht="12.9" customHeight="1" x14ac:dyDescent="0.2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2:26" ht="12.9" customHeight="1" x14ac:dyDescent="0.2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2:26" ht="12.9" customHeight="1" x14ac:dyDescent="0.2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2:26" ht="12.9" customHeight="1" x14ac:dyDescent="0.2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2:26" ht="12.9" customHeight="1" x14ac:dyDescent="0.2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2:26" ht="12.9" customHeight="1" x14ac:dyDescent="0.2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2:26" ht="12.9" customHeight="1" x14ac:dyDescent="0.2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2:26" ht="12.9" customHeight="1" x14ac:dyDescent="0.2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2:26" ht="12.9" customHeight="1" x14ac:dyDescent="0.2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2:26" ht="12.9" customHeight="1" x14ac:dyDescent="0.2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2:26" ht="12.9" customHeight="1" x14ac:dyDescent="0.2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2:26" ht="12.9" customHeight="1" x14ac:dyDescent="0.2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2:26" ht="12.9" customHeight="1" x14ac:dyDescent="0.2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2:26" ht="12.9" customHeight="1" x14ac:dyDescent="0.2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2:26" ht="12.9" customHeight="1" x14ac:dyDescent="0.2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2:26" ht="12.9" customHeight="1" x14ac:dyDescent="0.2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2:26" ht="12.9" customHeight="1" x14ac:dyDescent="0.2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2:26" ht="12.9" customHeight="1" x14ac:dyDescent="0.2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2:26" ht="12.9" customHeight="1" x14ac:dyDescent="0.2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2:26" ht="12.9" customHeight="1" x14ac:dyDescent="0.2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2:26" ht="12.9" customHeight="1" x14ac:dyDescent="0.2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2:26" ht="12.9" customHeight="1" x14ac:dyDescent="0.2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2:26" ht="12.9" customHeight="1" x14ac:dyDescent="0.2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2:26" ht="12.9" customHeight="1" x14ac:dyDescent="0.2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2:26" ht="12.9" customHeight="1" x14ac:dyDescent="0.2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2:26" ht="12.9" customHeight="1" x14ac:dyDescent="0.2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2:26" ht="12.9" customHeight="1" x14ac:dyDescent="0.2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2:26" ht="12.9" customHeight="1" x14ac:dyDescent="0.2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2:26" ht="12.9" customHeight="1" x14ac:dyDescent="0.2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2:26" ht="12.9" customHeight="1" x14ac:dyDescent="0.2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2:26" ht="12.9" customHeight="1" x14ac:dyDescent="0.2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2:26" ht="12.9" customHeight="1" x14ac:dyDescent="0.2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2:26" ht="12.9" customHeight="1" x14ac:dyDescent="0.2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2:26" ht="12.9" customHeight="1" x14ac:dyDescent="0.2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2:26" ht="12.9" customHeight="1" x14ac:dyDescent="0.2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2:26" ht="12.9" customHeight="1" x14ac:dyDescent="0.2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2:26" ht="12.9" customHeight="1" x14ac:dyDescent="0.2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2:26" ht="12.9" customHeight="1" x14ac:dyDescent="0.2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2:26" ht="12.9" customHeight="1" x14ac:dyDescent="0.2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2:26" ht="12.9" customHeight="1" x14ac:dyDescent="0.2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2:26" ht="12.9" customHeight="1" x14ac:dyDescent="0.2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2:26" ht="12.9" customHeight="1" x14ac:dyDescent="0.2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2:26" ht="12.9" customHeight="1" x14ac:dyDescent="0.2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2:26" ht="12.9" customHeight="1" x14ac:dyDescent="0.2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2:26" ht="12.9" customHeight="1" x14ac:dyDescent="0.2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2:26" ht="12.9" customHeight="1" x14ac:dyDescent="0.2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2:26" ht="12.9" customHeight="1" x14ac:dyDescent="0.2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2:26" ht="12.9" customHeight="1" x14ac:dyDescent="0.2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2:26" ht="12.9" customHeight="1" x14ac:dyDescent="0.2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2:26" ht="12.9" customHeight="1" x14ac:dyDescent="0.2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2:26" ht="12.9" customHeight="1" x14ac:dyDescent="0.2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2:26" ht="12.9" customHeight="1" x14ac:dyDescent="0.2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2:26" ht="12.9" customHeight="1" x14ac:dyDescent="0.2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2:26" ht="12.9" customHeight="1" x14ac:dyDescent="0.2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2:26" ht="12.9" customHeight="1" x14ac:dyDescent="0.2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2:26" ht="12.9" customHeight="1" x14ac:dyDescent="0.2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2:26" ht="12.9" customHeight="1" x14ac:dyDescent="0.2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2:26" ht="12.9" customHeight="1" x14ac:dyDescent="0.2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2:26" ht="12.9" customHeight="1" x14ac:dyDescent="0.2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2:26" ht="12.9" customHeight="1" x14ac:dyDescent="0.2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2:26" ht="12.9" customHeight="1" x14ac:dyDescent="0.2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2:26" ht="12.9" customHeight="1" x14ac:dyDescent="0.2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2:26" ht="12.9" customHeight="1" x14ac:dyDescent="0.2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2:26" ht="12.9" customHeight="1" x14ac:dyDescent="0.2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2:26" ht="12.9" customHeight="1" x14ac:dyDescent="0.2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2:26" ht="12.9" customHeight="1" x14ac:dyDescent="0.2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2:26" ht="12.9" customHeight="1" x14ac:dyDescent="0.2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2:26" ht="12.9" customHeight="1" x14ac:dyDescent="0.2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2:26" ht="12.9" customHeight="1" x14ac:dyDescent="0.2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2:26" ht="12.9" customHeight="1" x14ac:dyDescent="0.2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2:26" ht="12.9" customHeight="1" x14ac:dyDescent="0.2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2:26" ht="12.9" customHeight="1" x14ac:dyDescent="0.2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2:26" ht="12.9" customHeight="1" x14ac:dyDescent="0.2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2:26" ht="12.9" customHeight="1" x14ac:dyDescent="0.2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2:26" ht="12.9" customHeight="1" x14ac:dyDescent="0.2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2:26" ht="12.9" customHeight="1" x14ac:dyDescent="0.2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2:26" ht="12.9" customHeight="1" x14ac:dyDescent="0.2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2:26" ht="12.9" customHeight="1" x14ac:dyDescent="0.2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2:26" ht="12.9" customHeight="1" x14ac:dyDescent="0.2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2:26" ht="12.9" customHeight="1" x14ac:dyDescent="0.2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2:26" ht="12.9" customHeight="1" x14ac:dyDescent="0.2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2:26" ht="12.9" customHeight="1" x14ac:dyDescent="0.2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2:26" ht="12.9" customHeight="1" x14ac:dyDescent="0.2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2:26" ht="12.9" customHeight="1" x14ac:dyDescent="0.2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2:26" ht="12.9" customHeight="1" x14ac:dyDescent="0.2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2:26" ht="12.9" customHeight="1" x14ac:dyDescent="0.2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2:26" ht="12.9" customHeight="1" x14ac:dyDescent="0.2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2:26" ht="12.9" customHeight="1" x14ac:dyDescent="0.2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2:26" ht="12.9" customHeight="1" x14ac:dyDescent="0.2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2:26" ht="12.9" customHeight="1" x14ac:dyDescent="0.2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2:26" ht="12.9" customHeight="1" x14ac:dyDescent="0.2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2:26" ht="12.9" customHeight="1" x14ac:dyDescent="0.2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2:26" ht="12.9" customHeight="1" x14ac:dyDescent="0.2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2:26" ht="12.9" customHeight="1" x14ac:dyDescent="0.2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2:26" ht="12.9" customHeight="1" x14ac:dyDescent="0.2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2:26" ht="12.9" customHeight="1" x14ac:dyDescent="0.2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2:26" ht="12.9" customHeight="1" x14ac:dyDescent="0.2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2:26" ht="12.9" customHeight="1" x14ac:dyDescent="0.2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2:26" ht="12.9" customHeight="1" x14ac:dyDescent="0.2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2:26" ht="12.9" customHeight="1" x14ac:dyDescent="0.2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2:26" ht="12.9" customHeight="1" x14ac:dyDescent="0.2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2:26" ht="12.9" customHeight="1" x14ac:dyDescent="0.2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2:26" ht="12.9" customHeight="1" x14ac:dyDescent="0.2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2:26" ht="12.9" customHeight="1" x14ac:dyDescent="0.2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2:26" ht="12.9" customHeight="1" x14ac:dyDescent="0.2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2:26" ht="12.9" customHeight="1" x14ac:dyDescent="0.2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2:26" ht="12.9" customHeight="1" x14ac:dyDescent="0.2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2:26" ht="12.9" customHeight="1" x14ac:dyDescent="0.2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2:26" ht="12.9" customHeight="1" x14ac:dyDescent="0.2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2:26" ht="12.9" customHeight="1" x14ac:dyDescent="0.2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2:26" ht="12.9" customHeight="1" x14ac:dyDescent="0.2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2:26" ht="12.9" customHeight="1" x14ac:dyDescent="0.2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2:26" ht="12.9" customHeight="1" x14ac:dyDescent="0.2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2:26" ht="12.9" customHeight="1" x14ac:dyDescent="0.2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2:26" ht="12.9" customHeight="1" x14ac:dyDescent="0.2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2:26" ht="12.9" customHeight="1" x14ac:dyDescent="0.2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2:26" ht="12.9" customHeight="1" x14ac:dyDescent="0.2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2:26" ht="12.9" customHeight="1" x14ac:dyDescent="0.2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2:26" ht="12.9" customHeight="1" x14ac:dyDescent="0.2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2:26" ht="12.9" customHeight="1" x14ac:dyDescent="0.2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2:26" ht="12.9" customHeight="1" x14ac:dyDescent="0.2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2:26" ht="12.9" customHeight="1" x14ac:dyDescent="0.2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2:26" ht="12.9" customHeight="1" x14ac:dyDescent="0.2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2:26" ht="12.9" customHeight="1" x14ac:dyDescent="0.2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2:26" ht="12.9" customHeight="1" x14ac:dyDescent="0.2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2:26" ht="12.9" customHeight="1" x14ac:dyDescent="0.2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2:26" ht="12.9" customHeight="1" x14ac:dyDescent="0.2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2:26" ht="12.9" customHeight="1" x14ac:dyDescent="0.2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2:26" ht="12.9" customHeight="1" x14ac:dyDescent="0.2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2:26" ht="12.9" customHeight="1" x14ac:dyDescent="0.2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2:26" ht="12.9" customHeight="1" x14ac:dyDescent="0.2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2:26" ht="12.9" customHeight="1" x14ac:dyDescent="0.2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2:26" ht="12.9" customHeight="1" x14ac:dyDescent="0.2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2:26" ht="12.9" customHeight="1" x14ac:dyDescent="0.2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2:26" ht="12.9" customHeight="1" x14ac:dyDescent="0.2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2:26" ht="12.9" customHeight="1" x14ac:dyDescent="0.2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2:26" ht="12.9" customHeight="1" x14ac:dyDescent="0.2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2:26" ht="12.9" customHeight="1" x14ac:dyDescent="0.2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2:26" ht="12.9" customHeight="1" x14ac:dyDescent="0.2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2:26" ht="12.9" customHeight="1" x14ac:dyDescent="0.2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2:26" ht="12.9" customHeight="1" x14ac:dyDescent="0.2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2:26" ht="12.9" customHeight="1" x14ac:dyDescent="0.2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2:26" ht="12.9" customHeight="1" x14ac:dyDescent="0.2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2:26" ht="12.9" customHeight="1" x14ac:dyDescent="0.2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2:26" ht="12.9" customHeight="1" x14ac:dyDescent="0.2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2:26" ht="12.9" customHeight="1" x14ac:dyDescent="0.2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2:26" ht="12.9" customHeight="1" x14ac:dyDescent="0.2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2:26" ht="12.9" customHeight="1" x14ac:dyDescent="0.2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2:26" ht="12.9" customHeight="1" x14ac:dyDescent="0.2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2:26" ht="12.9" customHeight="1" x14ac:dyDescent="0.2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2:26" ht="12.9" customHeight="1" x14ac:dyDescent="0.2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2:26" ht="12.9" customHeight="1" x14ac:dyDescent="0.2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2:26" ht="12.9" customHeight="1" x14ac:dyDescent="0.2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2:26" ht="12.9" customHeight="1" x14ac:dyDescent="0.2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2:26" ht="12.9" customHeight="1" x14ac:dyDescent="0.2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2:26" ht="12.9" customHeight="1" x14ac:dyDescent="0.2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2:26" ht="12.9" customHeight="1" x14ac:dyDescent="0.2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2:26" ht="12.9" customHeight="1" x14ac:dyDescent="0.2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2:26" ht="12.9" customHeight="1" x14ac:dyDescent="0.2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2:26" ht="12.9" customHeight="1" x14ac:dyDescent="0.2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2:26" ht="12.9" customHeight="1" x14ac:dyDescent="0.2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2:26" ht="12.9" customHeight="1" x14ac:dyDescent="0.2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2:26" ht="12.9" customHeight="1" x14ac:dyDescent="0.2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2:26" ht="12.9" customHeight="1" x14ac:dyDescent="0.2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2:26" ht="12.9" customHeight="1" x14ac:dyDescent="0.2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2:26" ht="12.9" customHeight="1" x14ac:dyDescent="0.2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2:26" ht="12.9" customHeight="1" x14ac:dyDescent="0.2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2:26" ht="12.9" customHeight="1" x14ac:dyDescent="0.2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2:26" ht="12.9" customHeight="1" x14ac:dyDescent="0.2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2:26" ht="12.9" customHeight="1" x14ac:dyDescent="0.2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2:26" ht="12.9" customHeight="1" x14ac:dyDescent="0.2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2:26" ht="12.9" customHeight="1" x14ac:dyDescent="0.2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2:26" ht="12.9" customHeight="1" x14ac:dyDescent="0.2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2:26" ht="12.9" customHeight="1" x14ac:dyDescent="0.2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2:26" ht="12.9" customHeight="1" x14ac:dyDescent="0.2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2:26" ht="12.9" customHeight="1" x14ac:dyDescent="0.2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2:26" ht="12.9" customHeight="1" x14ac:dyDescent="0.2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2:26" ht="12.9" customHeight="1" x14ac:dyDescent="0.2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2:26" ht="12.9" customHeight="1" x14ac:dyDescent="0.2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2:26" ht="12.9" customHeight="1" x14ac:dyDescent="0.2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2:26" ht="12.9" customHeight="1" x14ac:dyDescent="0.2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2:26" ht="12.9" customHeight="1" x14ac:dyDescent="0.2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2:26" ht="12.9" customHeight="1" x14ac:dyDescent="0.2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2:26" ht="12.9" customHeight="1" x14ac:dyDescent="0.2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2:26" ht="12.9" customHeight="1" x14ac:dyDescent="0.2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2:26" ht="12.9" customHeight="1" x14ac:dyDescent="0.2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2:26" ht="12.9" customHeight="1" x14ac:dyDescent="0.2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2:26" ht="12.9" customHeight="1" x14ac:dyDescent="0.2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2:26" ht="12.9" customHeight="1" x14ac:dyDescent="0.2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2:26" ht="12.9" customHeight="1" x14ac:dyDescent="0.2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2:26" ht="12.9" customHeight="1" x14ac:dyDescent="0.2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2:26" ht="12.9" customHeight="1" x14ac:dyDescent="0.2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2:26" ht="12.9" customHeight="1" x14ac:dyDescent="0.2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2:26" ht="12.9" customHeight="1" x14ac:dyDescent="0.2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2:26" ht="12.9" customHeight="1" x14ac:dyDescent="0.2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2:26" ht="12.9" customHeight="1" x14ac:dyDescent="0.2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2:26" ht="12.9" customHeight="1" x14ac:dyDescent="0.2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2:26" ht="12.9" customHeight="1" x14ac:dyDescent="0.2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2:26" ht="12.9" customHeight="1" x14ac:dyDescent="0.2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2:26" ht="12.9" customHeight="1" x14ac:dyDescent="0.2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2:26" ht="12.9" customHeight="1" x14ac:dyDescent="0.2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2:26" ht="12.9" customHeight="1" x14ac:dyDescent="0.2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2:26" ht="12.9" customHeight="1" x14ac:dyDescent="0.2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2:26" ht="12.9" customHeight="1" x14ac:dyDescent="0.2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2:26" ht="12.9" customHeight="1" x14ac:dyDescent="0.2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2:26" ht="12.9" customHeight="1" x14ac:dyDescent="0.2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2:26" ht="12.9" customHeight="1" x14ac:dyDescent="0.2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2:26" ht="12.9" customHeight="1" x14ac:dyDescent="0.2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2:26" ht="12.9" customHeight="1" x14ac:dyDescent="0.2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2:26" ht="12.9" customHeight="1" x14ac:dyDescent="0.2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2:26" ht="12.9" customHeight="1" x14ac:dyDescent="0.2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2:26" ht="12.9" customHeight="1" x14ac:dyDescent="0.2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2:26" ht="12.9" customHeight="1" x14ac:dyDescent="0.2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2:26" ht="12.9" customHeight="1" x14ac:dyDescent="0.2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2:26" ht="12.9" customHeight="1" x14ac:dyDescent="0.2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2:26" ht="12.9" customHeight="1" x14ac:dyDescent="0.2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2:26" ht="12.9" customHeight="1" x14ac:dyDescent="0.2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2:26" ht="12.9" customHeight="1" x14ac:dyDescent="0.2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2:26" ht="12.9" customHeight="1" x14ac:dyDescent="0.2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2:26" ht="12.9" customHeight="1" x14ac:dyDescent="0.2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2:26" ht="12.9" customHeight="1" x14ac:dyDescent="0.2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2:26" ht="12.9" customHeight="1" x14ac:dyDescent="0.2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2:26" ht="12.9" customHeight="1" x14ac:dyDescent="0.2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2:26" ht="12.9" customHeight="1" x14ac:dyDescent="0.2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2:26" ht="12.9" customHeight="1" x14ac:dyDescent="0.2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2:26" ht="12.9" customHeight="1" x14ac:dyDescent="0.2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2:26" ht="12.9" customHeight="1" x14ac:dyDescent="0.2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2:26" ht="12.9" customHeight="1" x14ac:dyDescent="0.2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2:26" ht="12.9" customHeight="1" x14ac:dyDescent="0.2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2:26" ht="12.9" customHeight="1" x14ac:dyDescent="0.2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2:26" ht="12.9" customHeight="1" x14ac:dyDescent="0.2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2:26" ht="12.9" customHeight="1" x14ac:dyDescent="0.2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2:26" ht="12.9" customHeight="1" x14ac:dyDescent="0.2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2:26" ht="12.9" customHeight="1" x14ac:dyDescent="0.2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2:26" ht="12.9" customHeight="1" x14ac:dyDescent="0.2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2:26" ht="12.9" customHeight="1" x14ac:dyDescent="0.2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2:26" ht="12.9" customHeight="1" x14ac:dyDescent="0.2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2:26" ht="12.9" customHeight="1" x14ac:dyDescent="0.2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2:26" ht="12.9" customHeight="1" x14ac:dyDescent="0.2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2:26" ht="12.9" customHeight="1" x14ac:dyDescent="0.2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2:26" ht="12.9" customHeight="1" x14ac:dyDescent="0.2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2:26" ht="12.9" customHeight="1" x14ac:dyDescent="0.2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2:26" ht="12.9" customHeight="1" x14ac:dyDescent="0.2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2:26" ht="12.9" customHeight="1" x14ac:dyDescent="0.2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2:26" ht="12.9" customHeight="1" x14ac:dyDescent="0.2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2:26" ht="12.9" customHeight="1" x14ac:dyDescent="0.2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2:26" ht="12.9" customHeight="1" x14ac:dyDescent="0.2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2:26" ht="12.9" customHeight="1" x14ac:dyDescent="0.2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2:26" ht="12.9" customHeight="1" x14ac:dyDescent="0.2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2:26" ht="12.9" customHeight="1" x14ac:dyDescent="0.2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2:26" ht="12.9" customHeight="1" x14ac:dyDescent="0.2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2:26" ht="12.9" customHeight="1" x14ac:dyDescent="0.2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2:26" ht="12.9" customHeight="1" x14ac:dyDescent="0.2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2:26" ht="12.9" customHeight="1" x14ac:dyDescent="0.2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2:26" ht="12.9" customHeight="1" x14ac:dyDescent="0.2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2:26" ht="12.9" customHeight="1" x14ac:dyDescent="0.2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2:26" ht="12.9" customHeight="1" x14ac:dyDescent="0.2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2:26" ht="12.9" customHeight="1" x14ac:dyDescent="0.2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2:26" ht="12.9" customHeight="1" x14ac:dyDescent="0.2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2:26" ht="12.9" customHeight="1" x14ac:dyDescent="0.2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2:26" ht="12.9" customHeight="1" x14ac:dyDescent="0.2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2:26" ht="12.9" customHeight="1" x14ac:dyDescent="0.2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2:26" ht="12.9" customHeight="1" x14ac:dyDescent="0.2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2:26" ht="12.9" customHeight="1" x14ac:dyDescent="0.2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2:26" ht="12.9" customHeight="1" x14ac:dyDescent="0.2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2:26" ht="12.9" customHeight="1" x14ac:dyDescent="0.2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2:26" ht="12.9" customHeight="1" x14ac:dyDescent="0.2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2:26" ht="12.9" customHeight="1" x14ac:dyDescent="0.2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2:26" ht="12.9" customHeight="1" x14ac:dyDescent="0.2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2:26" ht="12.9" customHeight="1" x14ac:dyDescent="0.2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2:26" ht="12.9" customHeight="1" x14ac:dyDescent="0.2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2:26" ht="12.9" customHeight="1" x14ac:dyDescent="0.2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2:26" ht="12.9" customHeight="1" x14ac:dyDescent="0.2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2:26" ht="12.9" customHeight="1" x14ac:dyDescent="0.2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2:26" ht="12.9" customHeight="1" x14ac:dyDescent="0.2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2:26" ht="12.9" customHeight="1" x14ac:dyDescent="0.2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2:26" ht="12.9" customHeight="1" x14ac:dyDescent="0.2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2:26" ht="12.9" customHeight="1" x14ac:dyDescent="0.2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2:26" ht="12.9" customHeight="1" x14ac:dyDescent="0.2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2:26" ht="12.9" customHeight="1" x14ac:dyDescent="0.2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2:26" ht="12.9" customHeight="1" x14ac:dyDescent="0.2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2:26" ht="12.9" customHeight="1" x14ac:dyDescent="0.2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2:26" ht="12.9" customHeight="1" x14ac:dyDescent="0.2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2:26" ht="12.9" customHeight="1" x14ac:dyDescent="0.2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2:26" ht="12.9" customHeight="1" x14ac:dyDescent="0.2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2:26" ht="12.9" customHeight="1" x14ac:dyDescent="0.2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2:26" ht="12.9" customHeight="1" x14ac:dyDescent="0.2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2:26" ht="12.9" customHeight="1" x14ac:dyDescent="0.2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2:26" ht="12.9" customHeight="1" x14ac:dyDescent="0.2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2:26" ht="12.9" customHeight="1" x14ac:dyDescent="0.2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2:26" ht="12.9" customHeight="1" x14ac:dyDescent="0.2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2:26" ht="12.9" customHeight="1" x14ac:dyDescent="0.2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2:26" ht="12.9" customHeight="1" x14ac:dyDescent="0.2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2:26" ht="12.9" customHeight="1" x14ac:dyDescent="0.2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2:26" ht="12.9" customHeight="1" x14ac:dyDescent="0.2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2:26" ht="12.9" customHeight="1" x14ac:dyDescent="0.2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2:26" ht="12.9" customHeight="1" x14ac:dyDescent="0.2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2:26" ht="12.9" customHeight="1" x14ac:dyDescent="0.2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2:26" ht="12.9" customHeight="1" x14ac:dyDescent="0.2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2:26" ht="12.9" customHeight="1" x14ac:dyDescent="0.2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2:26" ht="12.9" customHeight="1" x14ac:dyDescent="0.2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2:26" ht="12.9" customHeight="1" x14ac:dyDescent="0.2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2:26" ht="12.9" customHeight="1" x14ac:dyDescent="0.2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2:26" ht="12.9" customHeight="1" x14ac:dyDescent="0.2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2:26" ht="12.9" customHeight="1" x14ac:dyDescent="0.2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2:26" ht="12.9" customHeight="1" x14ac:dyDescent="0.2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2:26" ht="12.9" customHeight="1" x14ac:dyDescent="0.2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2:26" ht="12.9" customHeight="1" x14ac:dyDescent="0.2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2:26" ht="12.9" customHeight="1" x14ac:dyDescent="0.2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2:26" ht="12.9" customHeight="1" x14ac:dyDescent="0.2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2:26" ht="12.9" customHeight="1" x14ac:dyDescent="0.2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2:26" ht="12.9" customHeight="1" x14ac:dyDescent="0.2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2:26" ht="12.9" customHeight="1" x14ac:dyDescent="0.2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2:26" ht="12.9" customHeight="1" x14ac:dyDescent="0.2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2:26" ht="12.9" customHeight="1" x14ac:dyDescent="0.2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2:26" ht="12.9" customHeight="1" x14ac:dyDescent="0.2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2:26" ht="12.9" customHeight="1" x14ac:dyDescent="0.2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2:26" ht="12.9" customHeight="1" x14ac:dyDescent="0.2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2:26" ht="12.9" customHeight="1" x14ac:dyDescent="0.2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2:26" ht="12.9" customHeight="1" x14ac:dyDescent="0.2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2:26" ht="12.9" customHeight="1" x14ac:dyDescent="0.2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2:26" ht="12.9" customHeight="1" x14ac:dyDescent="0.2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2:26" ht="12.9" customHeight="1" x14ac:dyDescent="0.2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2:26" ht="12.9" customHeight="1" x14ac:dyDescent="0.2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2:26" ht="12.9" customHeight="1" x14ac:dyDescent="0.2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2:26" ht="12.9" customHeight="1" x14ac:dyDescent="0.2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2:26" ht="12.9" customHeight="1" x14ac:dyDescent="0.2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2:26" ht="12.9" customHeight="1" x14ac:dyDescent="0.2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2:26" ht="12.9" customHeight="1" x14ac:dyDescent="0.2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2:26" ht="12.9" customHeight="1" x14ac:dyDescent="0.2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2:26" ht="12.9" customHeight="1" x14ac:dyDescent="0.2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2:26" ht="12.9" customHeight="1" x14ac:dyDescent="0.2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2:26" ht="12.9" customHeight="1" x14ac:dyDescent="0.2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2:26" ht="12.9" customHeight="1" x14ac:dyDescent="0.2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2:26" ht="12.9" customHeight="1" x14ac:dyDescent="0.2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2:26" ht="12.9" customHeight="1" x14ac:dyDescent="0.2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2:26" ht="12.9" customHeight="1" x14ac:dyDescent="0.2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2:26" ht="12.9" customHeight="1" x14ac:dyDescent="0.2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2:26" ht="12.9" customHeight="1" x14ac:dyDescent="0.2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2:26" ht="12.9" customHeight="1" x14ac:dyDescent="0.2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2:26" ht="12.9" customHeight="1" x14ac:dyDescent="0.2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2:26" ht="12.9" customHeight="1" x14ac:dyDescent="0.2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2:26" ht="12.9" customHeight="1" x14ac:dyDescent="0.2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2:26" ht="12.9" customHeight="1" x14ac:dyDescent="0.2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2:26" ht="12.9" customHeight="1" x14ac:dyDescent="0.2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2:26" ht="12.9" customHeight="1" x14ac:dyDescent="0.2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2:26" ht="12.9" customHeight="1" x14ac:dyDescent="0.2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2:26" ht="12.9" customHeight="1" x14ac:dyDescent="0.2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2:26" ht="12.9" customHeight="1" x14ac:dyDescent="0.2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2:26" ht="12.9" customHeight="1" x14ac:dyDescent="0.2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2:26" ht="12.9" customHeight="1" x14ac:dyDescent="0.2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2:26" ht="12.9" customHeight="1" x14ac:dyDescent="0.2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2:26" ht="12.9" customHeight="1" x14ac:dyDescent="0.2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2:26" ht="12.9" customHeight="1" x14ac:dyDescent="0.2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2:26" ht="12.9" customHeight="1" x14ac:dyDescent="0.2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2:26" ht="12.9" customHeight="1" x14ac:dyDescent="0.2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2:26" ht="12.9" customHeight="1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2:26" ht="12.9" customHeight="1" x14ac:dyDescent="0.2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2:26" ht="12.9" customHeight="1" x14ac:dyDescent="0.2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2:26" ht="12.9" customHeight="1" x14ac:dyDescent="0.2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2:26" ht="12.9" customHeight="1" x14ac:dyDescent="0.2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2:26" ht="12.9" customHeight="1" x14ac:dyDescent="0.2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2:26" ht="12.9" customHeight="1" x14ac:dyDescent="0.2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2:26" ht="12.9" customHeight="1" x14ac:dyDescent="0.2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2:26" ht="12.9" customHeight="1" x14ac:dyDescent="0.2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2:26" ht="12.9" customHeight="1" x14ac:dyDescent="0.25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2:26" ht="12.9" customHeight="1" x14ac:dyDescent="0.25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2:26" ht="12.9" customHeight="1" x14ac:dyDescent="0.25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2:26" ht="12.9" customHeight="1" x14ac:dyDescent="0.25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2:26" ht="12.9" customHeight="1" x14ac:dyDescent="0.25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2:26" ht="12.9" customHeight="1" x14ac:dyDescent="0.25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2:26" ht="12.9" customHeight="1" x14ac:dyDescent="0.25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2:26" ht="12.9" customHeight="1" x14ac:dyDescent="0.25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2:26" ht="12.9" customHeight="1" x14ac:dyDescent="0.25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2:26" ht="12.9" customHeight="1" x14ac:dyDescent="0.25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2:26" ht="12.9" customHeight="1" x14ac:dyDescent="0.25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2:26" ht="12.9" customHeight="1" x14ac:dyDescent="0.25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2:26" ht="12.9" customHeight="1" x14ac:dyDescent="0.25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2:26" ht="12.9" customHeight="1" x14ac:dyDescent="0.25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2:26" ht="12.9" customHeight="1" x14ac:dyDescent="0.25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2:26" ht="12.9" customHeight="1" x14ac:dyDescent="0.25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2:26" ht="12.9" customHeight="1" x14ac:dyDescent="0.25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2:26" ht="12.9" customHeight="1" x14ac:dyDescent="0.25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2:26" ht="12.9" customHeight="1" x14ac:dyDescent="0.25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2:26" ht="12.9" customHeight="1" x14ac:dyDescent="0.25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2:26" ht="12.9" customHeight="1" x14ac:dyDescent="0.25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2:26" ht="12.9" customHeight="1" x14ac:dyDescent="0.25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2:26" ht="12.9" customHeight="1" x14ac:dyDescent="0.25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2:26" ht="12.9" customHeight="1" x14ac:dyDescent="0.25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2:26" ht="12.9" customHeight="1" x14ac:dyDescent="0.25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2:26" ht="12.9" customHeight="1" x14ac:dyDescent="0.25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2:26" ht="12.9" customHeight="1" x14ac:dyDescent="0.25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2:26" ht="12.9" customHeight="1" x14ac:dyDescent="0.25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2:26" ht="12.9" customHeight="1" x14ac:dyDescent="0.25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2:26" ht="12.9" customHeight="1" x14ac:dyDescent="0.25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2:26" ht="12.9" customHeight="1" x14ac:dyDescent="0.25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2:26" ht="12.9" customHeight="1" x14ac:dyDescent="0.25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2:26" ht="12.9" customHeight="1" x14ac:dyDescent="0.25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2:26" ht="12.9" customHeight="1" x14ac:dyDescent="0.25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2:26" ht="12.9" customHeight="1" x14ac:dyDescent="0.25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2:26" ht="12.9" customHeight="1" x14ac:dyDescent="0.25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2:26" ht="12.9" customHeight="1" x14ac:dyDescent="0.25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2:26" ht="12.9" customHeight="1" x14ac:dyDescent="0.25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2:26" ht="12.9" customHeight="1" x14ac:dyDescent="0.25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2:26" ht="12.9" customHeight="1" x14ac:dyDescent="0.25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2:26" ht="12.9" customHeight="1" x14ac:dyDescent="0.25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2:26" ht="12.9" customHeight="1" x14ac:dyDescent="0.25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2:26" ht="12.9" customHeight="1" x14ac:dyDescent="0.25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2:26" ht="12.9" customHeight="1" x14ac:dyDescent="0.25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2:26" ht="12.9" customHeight="1" x14ac:dyDescent="0.25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2:26" ht="12.9" customHeight="1" x14ac:dyDescent="0.25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2:26" ht="12.9" customHeight="1" x14ac:dyDescent="0.25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2:26" ht="12.9" customHeight="1" x14ac:dyDescent="0.25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2:26" ht="12.9" customHeight="1" x14ac:dyDescent="0.25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2:26" ht="12.9" customHeight="1" x14ac:dyDescent="0.25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2:26" ht="12.9" customHeight="1" x14ac:dyDescent="0.25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2:26" ht="12.9" customHeight="1" x14ac:dyDescent="0.25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2:26" ht="12.9" customHeight="1" x14ac:dyDescent="0.25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2:26" ht="12.9" customHeight="1" x14ac:dyDescent="0.25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2:26" ht="12.9" customHeight="1" x14ac:dyDescent="0.25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2:26" ht="12.9" customHeight="1" x14ac:dyDescent="0.25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2:26" ht="12.9" customHeight="1" x14ac:dyDescent="0.25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2:26" ht="12.9" customHeight="1" x14ac:dyDescent="0.25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2:26" ht="12.9" customHeight="1" x14ac:dyDescent="0.25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2:26" ht="12.9" customHeight="1" x14ac:dyDescent="0.25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2:26" ht="12.9" customHeight="1" x14ac:dyDescent="0.25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2:26" ht="12.9" customHeight="1" x14ac:dyDescent="0.25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2:26" ht="12.9" customHeight="1" x14ac:dyDescent="0.25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2:26" ht="12.9" customHeight="1" x14ac:dyDescent="0.25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2:26" ht="12.9" customHeight="1" x14ac:dyDescent="0.25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2:26" ht="12.9" customHeight="1" x14ac:dyDescent="0.25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2:26" ht="12.9" customHeight="1" x14ac:dyDescent="0.25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2:26" ht="12.9" customHeight="1" x14ac:dyDescent="0.25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2:26" ht="12.9" customHeight="1" x14ac:dyDescent="0.25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2:26" ht="12.9" customHeight="1" x14ac:dyDescent="0.25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2:26" ht="12.9" customHeight="1" x14ac:dyDescent="0.25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2:26" ht="12.9" customHeight="1" x14ac:dyDescent="0.25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2:26" ht="12.9" customHeight="1" x14ac:dyDescent="0.25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2:26" ht="12.9" customHeight="1" x14ac:dyDescent="0.25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2:26" ht="12.9" customHeight="1" x14ac:dyDescent="0.25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2:26" ht="12.9" customHeight="1" x14ac:dyDescent="0.25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2:26" ht="12.9" customHeight="1" x14ac:dyDescent="0.25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2:26" ht="12.9" customHeight="1" x14ac:dyDescent="0.25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2:26" ht="12.9" customHeight="1" x14ac:dyDescent="0.25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2:26" ht="12.9" customHeight="1" x14ac:dyDescent="0.25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2:26" ht="12.9" customHeight="1" x14ac:dyDescent="0.25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2:26" ht="12.9" customHeight="1" x14ac:dyDescent="0.25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2:26" ht="12.9" customHeight="1" x14ac:dyDescent="0.25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2:26" ht="12.9" customHeight="1" x14ac:dyDescent="0.25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2:26" ht="12.9" customHeight="1" x14ac:dyDescent="0.25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2:26" ht="12.9" customHeight="1" x14ac:dyDescent="0.25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2:26" ht="12.9" customHeight="1" x14ac:dyDescent="0.25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2:26" ht="12.9" customHeight="1" x14ac:dyDescent="0.25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2:26" ht="12.9" customHeight="1" x14ac:dyDescent="0.25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2:26" ht="12.9" customHeight="1" x14ac:dyDescent="0.25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2:26" ht="12.9" customHeight="1" x14ac:dyDescent="0.25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2:26" ht="12.9" customHeight="1" x14ac:dyDescent="0.25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2:26" ht="12.9" customHeight="1" x14ac:dyDescent="0.25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2:26" ht="12.9" customHeight="1" x14ac:dyDescent="0.25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2:26" ht="12.9" customHeight="1" x14ac:dyDescent="0.25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2:26" ht="12.9" customHeight="1" x14ac:dyDescent="0.25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2:26" ht="12.9" customHeight="1" x14ac:dyDescent="0.25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2:26" ht="12.9" customHeight="1" x14ac:dyDescent="0.25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2:26" ht="12.9" customHeight="1" x14ac:dyDescent="0.25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2:26" ht="12.9" customHeight="1" x14ac:dyDescent="0.25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2:26" ht="12.9" customHeight="1" x14ac:dyDescent="0.25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2:26" ht="12.9" customHeight="1" x14ac:dyDescent="0.25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2:26" ht="12.9" customHeight="1" x14ac:dyDescent="0.25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2:26" ht="12.9" customHeight="1" x14ac:dyDescent="0.25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2:26" ht="12.9" customHeight="1" x14ac:dyDescent="0.25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2:26" ht="12.9" customHeight="1" x14ac:dyDescent="0.25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2:26" ht="12.9" customHeight="1" x14ac:dyDescent="0.25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2:26" ht="12.9" customHeight="1" x14ac:dyDescent="0.25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2:26" ht="12.9" customHeight="1" x14ac:dyDescent="0.25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2:26" ht="12.9" customHeight="1" x14ac:dyDescent="0.25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2:26" ht="12.9" customHeight="1" x14ac:dyDescent="0.25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2:26" ht="12.9" customHeight="1" x14ac:dyDescent="0.25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2:26" ht="12.9" customHeight="1" x14ac:dyDescent="0.25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2:26" ht="12.9" customHeight="1" x14ac:dyDescent="0.25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2:26" ht="12.9" customHeight="1" x14ac:dyDescent="0.25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2:26" ht="12.9" customHeight="1" x14ac:dyDescent="0.25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2:26" ht="12.9" customHeight="1" x14ac:dyDescent="0.25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2:26" ht="12.9" customHeight="1" x14ac:dyDescent="0.25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2:26" ht="12.9" customHeight="1" x14ac:dyDescent="0.25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2:26" ht="12.9" customHeight="1" x14ac:dyDescent="0.25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2:26" ht="12.9" customHeight="1" x14ac:dyDescent="0.25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2:26" ht="12.9" customHeight="1" x14ac:dyDescent="0.25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2:26" ht="12.9" customHeight="1" x14ac:dyDescent="0.25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2:26" ht="12.9" customHeight="1" x14ac:dyDescent="0.25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2:26" ht="12.9" customHeight="1" x14ac:dyDescent="0.25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2:26" ht="12.9" customHeight="1" x14ac:dyDescent="0.25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2:26" ht="12.9" customHeight="1" x14ac:dyDescent="0.25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2:26" ht="12.9" customHeight="1" x14ac:dyDescent="0.25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2:26" ht="12.9" customHeight="1" x14ac:dyDescent="0.25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2:26" ht="12.9" customHeight="1" x14ac:dyDescent="0.25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2:26" ht="12.9" customHeight="1" x14ac:dyDescent="0.25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2:26" ht="12.9" customHeight="1" x14ac:dyDescent="0.25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2:26" ht="12.9" customHeight="1" x14ac:dyDescent="0.25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2:26" ht="12.9" customHeight="1" x14ac:dyDescent="0.25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2:26" ht="12.9" customHeight="1" x14ac:dyDescent="0.25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2:26" ht="12.9" customHeight="1" x14ac:dyDescent="0.25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2:26" ht="12.9" customHeight="1" x14ac:dyDescent="0.25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2:26" ht="12.9" customHeight="1" x14ac:dyDescent="0.25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2:26" ht="12.9" customHeight="1" x14ac:dyDescent="0.25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2:26" ht="12.9" customHeight="1" x14ac:dyDescent="0.25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2:26" ht="12.9" customHeight="1" x14ac:dyDescent="0.25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2:26" ht="12.9" customHeight="1" x14ac:dyDescent="0.25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2:26" ht="12.9" customHeight="1" x14ac:dyDescent="0.25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2:26" ht="12.9" customHeight="1" x14ac:dyDescent="0.25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2:26" ht="12.9" customHeight="1" x14ac:dyDescent="0.25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2:26" ht="12.9" customHeight="1" x14ac:dyDescent="0.25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2:26" ht="12.9" customHeight="1" x14ac:dyDescent="0.25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2:26" ht="12.9" customHeight="1" x14ac:dyDescent="0.25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2:26" ht="12.9" customHeight="1" x14ac:dyDescent="0.25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2:26" ht="12.9" customHeight="1" x14ac:dyDescent="0.25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2:26" ht="12.9" customHeight="1" x14ac:dyDescent="0.25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2:26" ht="12.9" customHeight="1" x14ac:dyDescent="0.25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2:26" ht="12.9" customHeight="1" x14ac:dyDescent="0.25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2:26" ht="12.9" customHeight="1" x14ac:dyDescent="0.25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2:26" ht="12.9" customHeight="1" x14ac:dyDescent="0.25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2:26" ht="12.9" customHeight="1" x14ac:dyDescent="0.25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2:26" ht="12.9" customHeight="1" x14ac:dyDescent="0.25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2:26" ht="12.9" customHeight="1" x14ac:dyDescent="0.25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2:26" ht="12.9" customHeight="1" x14ac:dyDescent="0.25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2:26" ht="12.9" customHeight="1" x14ac:dyDescent="0.25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2:26" ht="12.9" customHeight="1" x14ac:dyDescent="0.25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2:26" ht="12.9" customHeight="1" x14ac:dyDescent="0.25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2:26" ht="12.9" customHeight="1" x14ac:dyDescent="0.25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2:26" ht="12.9" customHeight="1" x14ac:dyDescent="0.25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2:26" ht="12.9" customHeight="1" x14ac:dyDescent="0.25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2:26" ht="12.9" customHeight="1" x14ac:dyDescent="0.25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2:26" ht="12.9" customHeight="1" x14ac:dyDescent="0.25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2:26" ht="12.9" customHeight="1" x14ac:dyDescent="0.25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2:26" ht="12.9" customHeight="1" x14ac:dyDescent="0.25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2:26" ht="12.9" customHeight="1" x14ac:dyDescent="0.25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2:26" ht="12.9" customHeight="1" x14ac:dyDescent="0.25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2:26" ht="12.9" customHeight="1" x14ac:dyDescent="0.25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2:26" ht="12.9" customHeight="1" x14ac:dyDescent="0.25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2:26" ht="12.9" customHeight="1" x14ac:dyDescent="0.25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2:26" ht="12.9" customHeight="1" x14ac:dyDescent="0.25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2:26" ht="12.9" customHeight="1" x14ac:dyDescent="0.25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2:26" ht="12.9" customHeight="1" x14ac:dyDescent="0.25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2:26" ht="12.9" customHeight="1" x14ac:dyDescent="0.25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2:26" ht="12.9" customHeight="1" x14ac:dyDescent="0.25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2:26" ht="12.9" customHeight="1" x14ac:dyDescent="0.25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2:26" ht="12.9" customHeight="1" x14ac:dyDescent="0.25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2:26" ht="12.9" customHeight="1" x14ac:dyDescent="0.25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2:26" ht="12.9" customHeight="1" x14ac:dyDescent="0.25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2:26" ht="12.9" customHeight="1" x14ac:dyDescent="0.25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2:26" ht="12.9" customHeight="1" x14ac:dyDescent="0.25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2:26" ht="12.9" customHeight="1" x14ac:dyDescent="0.25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2:26" ht="12.9" customHeight="1" x14ac:dyDescent="0.25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2:26" ht="12.9" customHeight="1" x14ac:dyDescent="0.25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2:26" ht="12.9" customHeight="1" x14ac:dyDescent="0.25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2:26" ht="12.9" customHeight="1" x14ac:dyDescent="0.25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2:26" ht="12.9" customHeight="1" x14ac:dyDescent="0.25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2:26" ht="12.9" customHeight="1" x14ac:dyDescent="0.25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2:26" ht="12.9" customHeight="1" x14ac:dyDescent="0.25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2:26" ht="12.9" customHeight="1" x14ac:dyDescent="0.25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2:26" ht="12.9" customHeight="1" x14ac:dyDescent="0.25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2:26" ht="12.9" customHeight="1" x14ac:dyDescent="0.25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2:26" ht="12.9" customHeight="1" x14ac:dyDescent="0.25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2:26" ht="12.9" customHeight="1" x14ac:dyDescent="0.25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2:26" ht="12.9" customHeight="1" x14ac:dyDescent="0.25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2:26" ht="12.9" customHeight="1" x14ac:dyDescent="0.25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2:26" ht="12.9" customHeight="1" x14ac:dyDescent="0.25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2:26" ht="12.9" customHeight="1" x14ac:dyDescent="0.25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2:26" ht="12.9" customHeight="1" x14ac:dyDescent="0.25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2:26" ht="12.9" customHeight="1" x14ac:dyDescent="0.25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2:26" ht="12.9" customHeight="1" x14ac:dyDescent="0.25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2:26" ht="12.9" customHeight="1" x14ac:dyDescent="0.25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2:26" ht="12.9" customHeight="1" x14ac:dyDescent="0.25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2:26" ht="12.9" customHeight="1" x14ac:dyDescent="0.25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2:26" ht="12.9" customHeight="1" x14ac:dyDescent="0.25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2:26" ht="12.9" customHeight="1" x14ac:dyDescent="0.25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2:26" ht="12.9" customHeight="1" x14ac:dyDescent="0.25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2:26" ht="12.9" customHeight="1" x14ac:dyDescent="0.25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2:26" ht="12.9" customHeight="1" x14ac:dyDescent="0.25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2:26" ht="12.9" customHeight="1" x14ac:dyDescent="0.25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2:26" ht="12.9" customHeight="1" x14ac:dyDescent="0.25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2:26" ht="12.9" customHeight="1" x14ac:dyDescent="0.25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2:26" ht="12.9" customHeight="1" x14ac:dyDescent="0.25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2:26" ht="12.9" customHeight="1" x14ac:dyDescent="0.25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2:26" ht="12.9" customHeight="1" x14ac:dyDescent="0.25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</sheetData>
  <mergeCells count="9">
    <mergeCell ref="I7:I9"/>
    <mergeCell ref="A7:A9"/>
    <mergeCell ref="B7:G9"/>
    <mergeCell ref="H7:H9"/>
    <mergeCell ref="B1:H1"/>
    <mergeCell ref="F2:H2"/>
    <mergeCell ref="B3:H3"/>
    <mergeCell ref="B4:H4"/>
    <mergeCell ref="B5:H5"/>
  </mergeCells>
  <phoneticPr fontId="0" type="noConversion"/>
  <pageMargins left="0.70866141732283472" right="0.70866141732283472" top="0.55118110236220474" bottom="0.55118110236220474" header="0.31496062992125984" footer="0.31496062992125984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8"/>
  <sheetViews>
    <sheetView view="pageBreakPreview" zoomScaleNormal="100" zoomScaleSheetLayoutView="100" workbookViewId="0">
      <selection activeCell="C1" sqref="C1:G1"/>
    </sheetView>
  </sheetViews>
  <sheetFormatPr defaultColWidth="17.33203125" defaultRowHeight="15" customHeight="1" x14ac:dyDescent="0.25"/>
  <cols>
    <col min="1" max="1" width="6.6640625" customWidth="1"/>
    <col min="2" max="2" width="11" customWidth="1"/>
    <col min="3" max="3" width="57.109375" customWidth="1"/>
    <col min="4" max="4" width="14.109375" style="64" customWidth="1"/>
    <col min="5" max="5" width="12.44140625" customWidth="1"/>
    <col min="6" max="6" width="11.6640625" customWidth="1"/>
    <col min="7" max="7" width="14.44140625" customWidth="1"/>
    <col min="8" max="10" width="9.109375" customWidth="1"/>
    <col min="11" max="18" width="8" customWidth="1"/>
  </cols>
  <sheetData>
    <row r="1" spans="1:18" ht="15.75" customHeight="1" x14ac:dyDescent="0.3">
      <c r="C1" s="401" t="s">
        <v>708</v>
      </c>
      <c r="D1" s="432"/>
      <c r="E1" s="432"/>
      <c r="F1" s="432"/>
      <c r="G1" s="432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customHeight="1" x14ac:dyDescent="0.3">
      <c r="C2" s="433" t="s">
        <v>637</v>
      </c>
      <c r="D2" s="434"/>
      <c r="E2" s="434"/>
      <c r="F2" s="434"/>
      <c r="G2" s="434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customHeight="1" x14ac:dyDescent="0.3">
      <c r="A3" s="433" t="s">
        <v>658</v>
      </c>
      <c r="B3" s="434"/>
      <c r="C3" s="434"/>
      <c r="D3" s="434"/>
      <c r="E3" s="434"/>
      <c r="F3" s="434"/>
      <c r="G3" s="434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customHeight="1" x14ac:dyDescent="0.3">
      <c r="A4" s="433" t="s">
        <v>126</v>
      </c>
      <c r="B4" s="434"/>
      <c r="C4" s="434"/>
      <c r="D4" s="434"/>
      <c r="E4" s="434"/>
      <c r="F4" s="434"/>
      <c r="G4" s="434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customHeight="1" x14ac:dyDescent="0.3">
      <c r="C5" s="26"/>
      <c r="D5" s="435" t="s">
        <v>415</v>
      </c>
      <c r="E5" s="436"/>
      <c r="F5" s="436"/>
      <c r="G5" s="436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customHeight="1" x14ac:dyDescent="0.3">
      <c r="A6" s="439" t="s">
        <v>207</v>
      </c>
      <c r="B6" s="440" t="s">
        <v>391</v>
      </c>
      <c r="C6" s="442" t="s">
        <v>24</v>
      </c>
      <c r="D6" s="445" t="s">
        <v>127</v>
      </c>
      <c r="E6" s="437" t="s">
        <v>128</v>
      </c>
      <c r="F6" s="427" t="s">
        <v>129</v>
      </c>
      <c r="G6" s="429" t="s">
        <v>130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2.75" customHeight="1" x14ac:dyDescent="0.3">
      <c r="A7" s="439"/>
      <c r="B7" s="441"/>
      <c r="C7" s="443"/>
      <c r="D7" s="446"/>
      <c r="E7" s="438"/>
      <c r="F7" s="428"/>
      <c r="G7" s="430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customHeight="1" x14ac:dyDescent="0.3">
      <c r="A8" s="440"/>
      <c r="B8" s="441"/>
      <c r="C8" s="444"/>
      <c r="D8" s="446"/>
      <c r="E8" s="438"/>
      <c r="F8" s="428"/>
      <c r="G8" s="43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customHeight="1" x14ac:dyDescent="0.3">
      <c r="A9" s="27">
        <v>1</v>
      </c>
      <c r="B9" s="27">
        <v>2</v>
      </c>
      <c r="C9" s="28">
        <v>3</v>
      </c>
      <c r="D9" s="60">
        <v>4</v>
      </c>
      <c r="E9" s="60">
        <v>5</v>
      </c>
      <c r="F9" s="28">
        <v>6</v>
      </c>
      <c r="G9" s="28">
        <v>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customHeight="1" x14ac:dyDescent="0.3">
      <c r="A10" s="68" t="s">
        <v>208</v>
      </c>
      <c r="B10" s="29" t="s">
        <v>392</v>
      </c>
      <c r="C10" s="30" t="s">
        <v>393</v>
      </c>
      <c r="D10" s="62">
        <v>4337513</v>
      </c>
      <c r="E10" s="61"/>
      <c r="F10" s="227"/>
      <c r="G10" s="226">
        <f t="shared" ref="G10:G19" si="0">SUM(D10:F10)</f>
        <v>4337513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3">
      <c r="A11" s="68" t="s">
        <v>209</v>
      </c>
      <c r="B11" s="31" t="s">
        <v>394</v>
      </c>
      <c r="C11" s="32" t="s">
        <v>395</v>
      </c>
      <c r="D11" s="33">
        <v>49510000</v>
      </c>
      <c r="E11" s="33"/>
      <c r="F11" s="228"/>
      <c r="G11" s="226">
        <f t="shared" si="0"/>
        <v>49510000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s="255" customFormat="1" ht="15.75" customHeight="1" x14ac:dyDescent="0.3">
      <c r="A12" s="68" t="s">
        <v>210</v>
      </c>
      <c r="B12" s="31" t="s">
        <v>407</v>
      </c>
      <c r="C12" s="287" t="s">
        <v>639</v>
      </c>
      <c r="D12" s="33">
        <v>3550000</v>
      </c>
      <c r="E12" s="33"/>
      <c r="F12" s="228"/>
      <c r="G12" s="226">
        <f t="shared" si="0"/>
        <v>3550000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customHeight="1" x14ac:dyDescent="0.3">
      <c r="A13" s="68" t="s">
        <v>211</v>
      </c>
      <c r="B13" s="100" t="s">
        <v>396</v>
      </c>
      <c r="C13" s="36" t="s">
        <v>397</v>
      </c>
      <c r="D13" s="33">
        <v>49024700</v>
      </c>
      <c r="E13" s="33"/>
      <c r="F13" s="228"/>
      <c r="G13" s="226">
        <f t="shared" si="0"/>
        <v>49024700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3">
      <c r="A14" s="68" t="s">
        <v>212</v>
      </c>
      <c r="B14" s="100" t="s">
        <v>398</v>
      </c>
      <c r="C14" s="36" t="s">
        <v>399</v>
      </c>
      <c r="D14" s="33">
        <v>78253050</v>
      </c>
      <c r="E14" s="33"/>
      <c r="F14" s="228"/>
      <c r="G14" s="226">
        <f t="shared" si="0"/>
        <v>78253050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3">
      <c r="A15" s="68" t="s">
        <v>213</v>
      </c>
      <c r="B15" s="31" t="s">
        <v>400</v>
      </c>
      <c r="C15" s="36" t="s">
        <v>401</v>
      </c>
      <c r="D15" s="33">
        <v>2415938</v>
      </c>
      <c r="E15" s="33"/>
      <c r="F15" s="228"/>
      <c r="G15" s="226">
        <f t="shared" si="0"/>
        <v>2415938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3">
      <c r="A16" s="68" t="s">
        <v>214</v>
      </c>
      <c r="B16" s="31" t="s">
        <v>402</v>
      </c>
      <c r="C16" s="34" t="s">
        <v>403</v>
      </c>
      <c r="D16" s="35">
        <v>50000</v>
      </c>
      <c r="E16" s="35"/>
      <c r="F16" s="229"/>
      <c r="G16" s="226">
        <f t="shared" si="0"/>
        <v>50000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s="255" customFormat="1" ht="15.75" customHeight="1" x14ac:dyDescent="0.3">
      <c r="A17" s="68" t="s">
        <v>215</v>
      </c>
      <c r="B17" s="31" t="s">
        <v>638</v>
      </c>
      <c r="C17" s="288" t="s">
        <v>640</v>
      </c>
      <c r="D17" s="289">
        <v>4359600</v>
      </c>
      <c r="E17" s="289"/>
      <c r="F17" s="290"/>
      <c r="G17" s="291">
        <f t="shared" si="0"/>
        <v>4359600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s="255" customFormat="1" ht="15.75" customHeight="1" x14ac:dyDescent="0.3">
      <c r="A18" s="68" t="s">
        <v>216</v>
      </c>
      <c r="B18" s="31" t="s">
        <v>404</v>
      </c>
      <c r="C18" s="288" t="s">
        <v>405</v>
      </c>
      <c r="D18" s="289">
        <v>500000</v>
      </c>
      <c r="E18" s="289"/>
      <c r="F18" s="290"/>
      <c r="G18" s="291">
        <f t="shared" si="0"/>
        <v>500000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s="255" customFormat="1" ht="15.75" customHeight="1" x14ac:dyDescent="0.3">
      <c r="A19" s="68" t="s">
        <v>217</v>
      </c>
      <c r="B19" s="31" t="s">
        <v>641</v>
      </c>
      <c r="C19" s="288" t="s">
        <v>642</v>
      </c>
      <c r="D19" s="289">
        <v>1475000</v>
      </c>
      <c r="E19" s="289"/>
      <c r="F19" s="290"/>
      <c r="G19" s="291">
        <f t="shared" si="0"/>
        <v>1475000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3">
      <c r="A20" s="296" t="s">
        <v>218</v>
      </c>
      <c r="B20" s="292" t="s">
        <v>418</v>
      </c>
      <c r="C20" s="293"/>
      <c r="D20" s="294">
        <f>SUM(D10:D19)</f>
        <v>193475801</v>
      </c>
      <c r="E20" s="294">
        <f>SUM(E10:E16)</f>
        <v>0</v>
      </c>
      <c r="F20" s="294">
        <f>SUM(F10:F16)</f>
        <v>0</v>
      </c>
      <c r="G20" s="295">
        <f>SUM(G10:G19)</f>
        <v>193475801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3">
      <c r="A21" s="1"/>
      <c r="B21" s="1"/>
      <c r="C21" s="1"/>
      <c r="D21" s="6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3">
      <c r="A22" s="1"/>
      <c r="B22" s="1"/>
      <c r="C22" s="1"/>
      <c r="D22" s="63"/>
      <c r="E22" s="1"/>
      <c r="F22" s="1"/>
      <c r="G22" s="6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3">
      <c r="A23" s="1"/>
      <c r="B23" s="1"/>
      <c r="C23" s="1"/>
      <c r="D23" s="6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3">
      <c r="A24" s="1"/>
      <c r="B24" s="1"/>
      <c r="C24" s="1"/>
      <c r="D24" s="6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3">
      <c r="A25" s="1"/>
      <c r="B25" s="1"/>
      <c r="C25" s="1"/>
      <c r="D25" s="6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3">
      <c r="A26" s="1"/>
      <c r="B26" s="1"/>
      <c r="C26" s="1"/>
      <c r="D26" s="6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3">
      <c r="A27" s="1"/>
      <c r="B27" s="1"/>
      <c r="C27" s="1"/>
      <c r="D27" s="6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3">
      <c r="A28" s="1"/>
      <c r="B28" s="1"/>
      <c r="C28" s="1"/>
      <c r="D28" s="6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3">
      <c r="A29" s="1"/>
      <c r="B29" s="1"/>
      <c r="C29" s="1"/>
      <c r="D29" s="6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3">
      <c r="A30" s="1"/>
      <c r="B30" s="1"/>
      <c r="C30" s="1"/>
      <c r="D30" s="6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3">
      <c r="A31" s="1"/>
      <c r="B31" s="1"/>
      <c r="C31" s="1"/>
      <c r="D31" s="6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3">
      <c r="A32" s="1"/>
      <c r="B32" s="1"/>
      <c r="C32" s="1"/>
      <c r="D32" s="6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3">
      <c r="A33" s="1"/>
      <c r="B33" s="1"/>
      <c r="C33" s="1"/>
      <c r="D33" s="6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3">
      <c r="A34" s="1"/>
      <c r="B34" s="1"/>
      <c r="C34" s="1"/>
      <c r="D34" s="6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3">
      <c r="A35" s="1"/>
      <c r="B35" s="1"/>
      <c r="C35" s="1"/>
      <c r="D35" s="6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3">
      <c r="A36" s="1"/>
      <c r="B36" s="1"/>
      <c r="C36" s="1"/>
      <c r="D36" s="6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3">
      <c r="A37" s="1"/>
      <c r="B37" s="1"/>
      <c r="C37" s="1"/>
      <c r="D37" s="6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3">
      <c r="A38" s="1"/>
      <c r="B38" s="1"/>
      <c r="C38" s="1"/>
      <c r="D38" s="6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3">
      <c r="A39" s="1"/>
      <c r="B39" s="1"/>
      <c r="C39" s="1"/>
      <c r="D39" s="6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3">
      <c r="A40" s="1"/>
      <c r="B40" s="1"/>
      <c r="C40" s="1"/>
      <c r="D40" s="6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3">
      <c r="A41" s="1"/>
      <c r="B41" s="1"/>
      <c r="C41" s="1"/>
      <c r="D41" s="6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3">
      <c r="A42" s="1"/>
      <c r="B42" s="1"/>
      <c r="C42" s="1"/>
      <c r="D42" s="6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3">
      <c r="A43" s="1"/>
      <c r="B43" s="1"/>
      <c r="C43" s="1"/>
      <c r="D43" s="6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3">
      <c r="A44" s="1"/>
      <c r="B44" s="1"/>
      <c r="C44" s="1"/>
      <c r="D44" s="6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3">
      <c r="A45" s="1"/>
      <c r="B45" s="1"/>
      <c r="C45" s="1"/>
      <c r="D45" s="6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3">
      <c r="A46" s="1"/>
      <c r="B46" s="1"/>
      <c r="C46" s="1"/>
      <c r="D46" s="6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3">
      <c r="A47" s="1"/>
      <c r="B47" s="1"/>
      <c r="C47" s="1"/>
      <c r="D47" s="6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3">
      <c r="A48" s="1"/>
      <c r="B48" s="1"/>
      <c r="C48" s="1"/>
      <c r="D48" s="6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3">
      <c r="A49" s="1"/>
      <c r="B49" s="1"/>
      <c r="C49" s="1"/>
      <c r="D49" s="6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3">
      <c r="A50" s="1"/>
      <c r="B50" s="1"/>
      <c r="C50" s="1"/>
      <c r="D50" s="6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3">
      <c r="A51" s="1"/>
      <c r="B51" s="1"/>
      <c r="C51" s="1"/>
      <c r="D51" s="6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3">
      <c r="A52" s="1"/>
      <c r="B52" s="1"/>
      <c r="C52" s="1"/>
      <c r="D52" s="6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3">
      <c r="A53" s="1"/>
      <c r="B53" s="1"/>
      <c r="C53" s="1"/>
      <c r="D53" s="6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3">
      <c r="A54" s="1"/>
      <c r="B54" s="1"/>
      <c r="C54" s="1"/>
      <c r="D54" s="6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3">
      <c r="A55" s="1"/>
      <c r="B55" s="1"/>
      <c r="C55" s="1"/>
      <c r="D55" s="6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3">
      <c r="A56" s="1"/>
      <c r="B56" s="1"/>
      <c r="C56" s="1"/>
      <c r="D56" s="6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3">
      <c r="A57" s="1"/>
      <c r="B57" s="1"/>
      <c r="C57" s="1"/>
      <c r="D57" s="6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3">
      <c r="A58" s="1"/>
      <c r="B58" s="1"/>
      <c r="C58" s="1"/>
      <c r="D58" s="6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3">
      <c r="A59" s="1"/>
      <c r="B59" s="1"/>
      <c r="C59" s="1"/>
      <c r="D59" s="6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3">
      <c r="A60" s="1"/>
      <c r="B60" s="1"/>
      <c r="C60" s="1"/>
      <c r="D60" s="6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3">
      <c r="A61" s="1"/>
      <c r="B61" s="1"/>
      <c r="C61" s="1"/>
      <c r="D61" s="6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3">
      <c r="A62" s="1"/>
      <c r="B62" s="1"/>
      <c r="C62" s="1"/>
      <c r="D62" s="6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3">
      <c r="A63" s="1"/>
      <c r="B63" s="1"/>
      <c r="C63" s="1"/>
      <c r="D63" s="6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3">
      <c r="A64" s="1"/>
      <c r="B64" s="1"/>
      <c r="C64" s="1"/>
      <c r="D64" s="6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3">
      <c r="A65" s="1"/>
      <c r="B65" s="1"/>
      <c r="C65" s="1"/>
      <c r="D65" s="6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3">
      <c r="A66" s="1"/>
      <c r="B66" s="1"/>
      <c r="C66" s="1"/>
      <c r="D66" s="6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3">
      <c r="A67" s="1"/>
      <c r="B67" s="1"/>
      <c r="C67" s="1"/>
      <c r="D67" s="6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3">
      <c r="A68" s="1"/>
      <c r="B68" s="1"/>
      <c r="C68" s="1"/>
      <c r="D68" s="6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3">
      <c r="A69" s="1"/>
      <c r="B69" s="1"/>
      <c r="C69" s="1"/>
      <c r="D69" s="6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3">
      <c r="A70" s="1"/>
      <c r="B70" s="1"/>
      <c r="C70" s="1"/>
      <c r="D70" s="6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3">
      <c r="A71" s="1"/>
      <c r="B71" s="1"/>
      <c r="C71" s="1"/>
      <c r="D71" s="6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3">
      <c r="A72" s="1"/>
      <c r="B72" s="1"/>
      <c r="C72" s="1"/>
      <c r="D72" s="6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3">
      <c r="A73" s="1"/>
      <c r="B73" s="1"/>
      <c r="C73" s="1"/>
      <c r="D73" s="6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3">
      <c r="A74" s="1"/>
      <c r="B74" s="1"/>
      <c r="C74" s="1"/>
      <c r="D74" s="6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3">
      <c r="A75" s="1"/>
      <c r="B75" s="1"/>
      <c r="C75" s="1"/>
      <c r="D75" s="6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3">
      <c r="A76" s="1"/>
      <c r="B76" s="1"/>
      <c r="C76" s="1"/>
      <c r="D76" s="6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3">
      <c r="A77" s="1"/>
      <c r="B77" s="1"/>
      <c r="C77" s="1"/>
      <c r="D77" s="6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3">
      <c r="A78" s="1"/>
      <c r="B78" s="1"/>
      <c r="C78" s="1"/>
      <c r="D78" s="6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3">
      <c r="A79" s="1"/>
      <c r="B79" s="1"/>
      <c r="C79" s="1"/>
      <c r="D79" s="6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3">
      <c r="A80" s="1"/>
      <c r="B80" s="1"/>
      <c r="C80" s="1"/>
      <c r="D80" s="6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3">
      <c r="A81" s="1"/>
      <c r="B81" s="1"/>
      <c r="C81" s="1"/>
      <c r="D81" s="6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3">
      <c r="A82" s="1"/>
      <c r="B82" s="1"/>
      <c r="C82" s="1"/>
      <c r="D82" s="6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3">
      <c r="A83" s="1"/>
      <c r="B83" s="1"/>
      <c r="C83" s="1"/>
      <c r="D83" s="6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3">
      <c r="A84" s="1"/>
      <c r="B84" s="1"/>
      <c r="C84" s="1"/>
      <c r="D84" s="6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3">
      <c r="A85" s="1"/>
      <c r="B85" s="1"/>
      <c r="C85" s="1"/>
      <c r="D85" s="6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3">
      <c r="A86" s="1"/>
      <c r="B86" s="1"/>
      <c r="C86" s="1"/>
      <c r="D86" s="6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3">
      <c r="A87" s="1"/>
      <c r="B87" s="1"/>
      <c r="C87" s="1"/>
      <c r="D87" s="6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3">
      <c r="A88" s="1"/>
      <c r="B88" s="1"/>
      <c r="C88" s="1"/>
      <c r="D88" s="6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3">
      <c r="A89" s="1"/>
      <c r="B89" s="1"/>
      <c r="C89" s="1"/>
      <c r="D89" s="6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3">
      <c r="A90" s="1"/>
      <c r="B90" s="1"/>
      <c r="C90" s="1"/>
      <c r="D90" s="6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3">
      <c r="A91" s="1"/>
      <c r="B91" s="1"/>
      <c r="C91" s="1"/>
      <c r="D91" s="6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3">
      <c r="A92" s="1"/>
      <c r="B92" s="1"/>
      <c r="C92" s="1"/>
      <c r="D92" s="6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3">
      <c r="A93" s="1"/>
      <c r="B93" s="1"/>
      <c r="C93" s="1"/>
      <c r="D93" s="6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3">
      <c r="A94" s="1"/>
      <c r="B94" s="1"/>
      <c r="C94" s="1"/>
      <c r="D94" s="6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3">
      <c r="A95" s="1"/>
      <c r="B95" s="1"/>
      <c r="C95" s="1"/>
      <c r="D95" s="6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3">
      <c r="A96" s="1"/>
      <c r="B96" s="1"/>
      <c r="C96" s="1"/>
      <c r="D96" s="6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3">
      <c r="A97" s="1"/>
      <c r="B97" s="1"/>
      <c r="C97" s="1"/>
      <c r="D97" s="6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3">
      <c r="A98" s="1"/>
      <c r="B98" s="1"/>
      <c r="C98" s="1"/>
      <c r="D98" s="6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3">
      <c r="A99" s="1"/>
      <c r="B99" s="1"/>
      <c r="C99" s="1"/>
      <c r="D99" s="6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3">
      <c r="A100" s="1"/>
      <c r="B100" s="1"/>
      <c r="C100" s="1"/>
      <c r="D100" s="6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3">
      <c r="A101" s="1"/>
      <c r="B101" s="1"/>
      <c r="C101" s="1"/>
      <c r="D101" s="6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3">
      <c r="A102" s="1"/>
      <c r="B102" s="1"/>
      <c r="C102" s="1"/>
      <c r="D102" s="6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3">
      <c r="A103" s="1"/>
      <c r="B103" s="1"/>
      <c r="C103" s="1"/>
      <c r="D103" s="6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3">
      <c r="A104" s="1"/>
      <c r="B104" s="1"/>
      <c r="C104" s="1"/>
      <c r="D104" s="6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3">
      <c r="A105" s="1"/>
      <c r="B105" s="1"/>
      <c r="C105" s="1"/>
      <c r="D105" s="6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3">
      <c r="A106" s="1"/>
      <c r="B106" s="1"/>
      <c r="C106" s="1"/>
      <c r="D106" s="6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3">
      <c r="A107" s="1"/>
      <c r="B107" s="1"/>
      <c r="C107" s="1"/>
      <c r="D107" s="6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3">
      <c r="A108" s="1"/>
      <c r="B108" s="1"/>
      <c r="C108" s="1"/>
      <c r="D108" s="6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3">
      <c r="A109" s="1"/>
      <c r="B109" s="1"/>
      <c r="C109" s="1"/>
      <c r="D109" s="6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3">
      <c r="A110" s="1"/>
      <c r="B110" s="1"/>
      <c r="C110" s="1"/>
      <c r="D110" s="6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3">
      <c r="A111" s="1"/>
      <c r="B111" s="1"/>
      <c r="C111" s="1"/>
      <c r="D111" s="6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3">
      <c r="A112" s="1"/>
      <c r="B112" s="1"/>
      <c r="C112" s="1"/>
      <c r="D112" s="6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3">
      <c r="A113" s="1"/>
      <c r="B113" s="1"/>
      <c r="C113" s="1"/>
      <c r="D113" s="6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3">
      <c r="A114" s="1"/>
      <c r="B114" s="1"/>
      <c r="C114" s="1"/>
      <c r="D114" s="6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3">
      <c r="A115" s="1"/>
      <c r="B115" s="1"/>
      <c r="C115" s="1"/>
      <c r="D115" s="6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3">
      <c r="A116" s="1"/>
      <c r="B116" s="1"/>
      <c r="C116" s="1"/>
      <c r="D116" s="6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3">
      <c r="A117" s="1"/>
      <c r="B117" s="1"/>
      <c r="C117" s="1"/>
      <c r="D117" s="6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3">
      <c r="A118" s="1"/>
      <c r="B118" s="1"/>
      <c r="C118" s="1"/>
      <c r="D118" s="6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3">
      <c r="A119" s="1"/>
      <c r="B119" s="1"/>
      <c r="C119" s="1"/>
      <c r="D119" s="6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3">
      <c r="A120" s="1"/>
      <c r="B120" s="1"/>
      <c r="C120" s="1"/>
      <c r="D120" s="6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3">
      <c r="A121" s="1"/>
      <c r="B121" s="1"/>
      <c r="C121" s="1"/>
      <c r="D121" s="6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3">
      <c r="A122" s="1"/>
      <c r="B122" s="1"/>
      <c r="C122" s="1"/>
      <c r="D122" s="6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3">
      <c r="A123" s="1"/>
      <c r="B123" s="1"/>
      <c r="C123" s="1"/>
      <c r="D123" s="6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3">
      <c r="A124" s="1"/>
      <c r="B124" s="1"/>
      <c r="C124" s="1"/>
      <c r="D124" s="6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3">
      <c r="A125" s="1"/>
      <c r="B125" s="1"/>
      <c r="C125" s="1"/>
      <c r="D125" s="6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3">
      <c r="A126" s="1"/>
      <c r="B126" s="1"/>
      <c r="C126" s="1"/>
      <c r="D126" s="6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3">
      <c r="A127" s="1"/>
      <c r="B127" s="1"/>
      <c r="C127" s="1"/>
      <c r="D127" s="6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3">
      <c r="A128" s="1"/>
      <c r="B128" s="1"/>
      <c r="C128" s="1"/>
      <c r="D128" s="6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3">
      <c r="A129" s="1"/>
      <c r="B129" s="1"/>
      <c r="C129" s="1"/>
      <c r="D129" s="6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3">
      <c r="A130" s="1"/>
      <c r="B130" s="1"/>
      <c r="C130" s="1"/>
      <c r="D130" s="6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3">
      <c r="A131" s="1"/>
      <c r="B131" s="1"/>
      <c r="C131" s="1"/>
      <c r="D131" s="6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3">
      <c r="A132" s="1"/>
      <c r="B132" s="1"/>
      <c r="C132" s="1"/>
      <c r="D132" s="6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3">
      <c r="A133" s="1"/>
      <c r="B133" s="1"/>
      <c r="C133" s="1"/>
      <c r="D133" s="6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3">
      <c r="A134" s="1"/>
      <c r="B134" s="1"/>
      <c r="C134" s="1"/>
      <c r="D134" s="6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3">
      <c r="A135" s="1"/>
      <c r="B135" s="1"/>
      <c r="C135" s="1"/>
      <c r="D135" s="6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3">
      <c r="A136" s="1"/>
      <c r="B136" s="1"/>
      <c r="C136" s="1"/>
      <c r="D136" s="6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3">
      <c r="A137" s="1"/>
      <c r="B137" s="1"/>
      <c r="C137" s="1"/>
      <c r="D137" s="6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3">
      <c r="A138" s="1"/>
      <c r="B138" s="1"/>
      <c r="C138" s="1"/>
      <c r="D138" s="6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3">
      <c r="A139" s="1"/>
      <c r="B139" s="1"/>
      <c r="C139" s="1"/>
      <c r="D139" s="6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3">
      <c r="A140" s="1"/>
      <c r="B140" s="1"/>
      <c r="C140" s="1"/>
      <c r="D140" s="6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3">
      <c r="A141" s="1"/>
      <c r="B141" s="1"/>
      <c r="C141" s="1"/>
      <c r="D141" s="6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3">
      <c r="A142" s="1"/>
      <c r="B142" s="1"/>
      <c r="C142" s="1"/>
      <c r="D142" s="6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3">
      <c r="A143" s="1"/>
      <c r="B143" s="1"/>
      <c r="C143" s="1"/>
      <c r="D143" s="6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3">
      <c r="A144" s="1"/>
      <c r="B144" s="1"/>
      <c r="C144" s="1"/>
      <c r="D144" s="6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3">
      <c r="A145" s="1"/>
      <c r="B145" s="1"/>
      <c r="C145" s="1"/>
      <c r="D145" s="6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3">
      <c r="A146" s="1"/>
      <c r="B146" s="1"/>
      <c r="C146" s="1"/>
      <c r="D146" s="6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3">
      <c r="A147" s="1"/>
      <c r="B147" s="1"/>
      <c r="C147" s="1"/>
      <c r="D147" s="6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3">
      <c r="A148" s="1"/>
      <c r="B148" s="1"/>
      <c r="C148" s="1"/>
      <c r="D148" s="6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3">
      <c r="A149" s="1"/>
      <c r="B149" s="1"/>
      <c r="C149" s="1"/>
      <c r="D149" s="6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3">
      <c r="A150" s="1"/>
      <c r="B150" s="1"/>
      <c r="C150" s="1"/>
      <c r="D150" s="6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3">
      <c r="A151" s="1"/>
      <c r="B151" s="1"/>
      <c r="C151" s="1"/>
      <c r="D151" s="6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3">
      <c r="A152" s="1"/>
      <c r="B152" s="1"/>
      <c r="C152" s="1"/>
      <c r="D152" s="6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3">
      <c r="A153" s="1"/>
      <c r="B153" s="1"/>
      <c r="C153" s="1"/>
      <c r="D153" s="6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3">
      <c r="A154" s="1"/>
      <c r="B154" s="1"/>
      <c r="C154" s="1"/>
      <c r="D154" s="6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3">
      <c r="A155" s="1"/>
      <c r="B155" s="1"/>
      <c r="C155" s="1"/>
      <c r="D155" s="6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3">
      <c r="A156" s="1"/>
      <c r="B156" s="1"/>
      <c r="C156" s="1"/>
      <c r="D156" s="6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3">
      <c r="A157" s="1"/>
      <c r="B157" s="1"/>
      <c r="C157" s="1"/>
      <c r="D157" s="6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3">
      <c r="A158" s="1"/>
      <c r="B158" s="1"/>
      <c r="C158" s="1"/>
      <c r="D158" s="6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3">
      <c r="A159" s="1"/>
      <c r="B159" s="1"/>
      <c r="C159" s="1"/>
      <c r="D159" s="6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3">
      <c r="A160" s="1"/>
      <c r="B160" s="1"/>
      <c r="C160" s="1"/>
      <c r="D160" s="6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3">
      <c r="A161" s="1"/>
      <c r="B161" s="1"/>
      <c r="C161" s="1"/>
      <c r="D161" s="6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3">
      <c r="A162" s="1"/>
      <c r="B162" s="1"/>
      <c r="C162" s="1"/>
      <c r="D162" s="6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3">
      <c r="A163" s="1"/>
      <c r="B163" s="1"/>
      <c r="C163" s="1"/>
      <c r="D163" s="6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3">
      <c r="A164" s="1"/>
      <c r="B164" s="1"/>
      <c r="C164" s="1"/>
      <c r="D164" s="6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3">
      <c r="A165" s="1"/>
      <c r="B165" s="1"/>
      <c r="C165" s="1"/>
      <c r="D165" s="6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3">
      <c r="A166" s="1"/>
      <c r="B166" s="1"/>
      <c r="C166" s="1"/>
      <c r="D166" s="6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3">
      <c r="A167" s="1"/>
      <c r="B167" s="1"/>
      <c r="C167" s="1"/>
      <c r="D167" s="6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3">
      <c r="A168" s="1"/>
      <c r="B168" s="1"/>
      <c r="C168" s="1"/>
      <c r="D168" s="6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3">
      <c r="A169" s="1"/>
      <c r="B169" s="1"/>
      <c r="C169" s="1"/>
      <c r="D169" s="6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3">
      <c r="A170" s="1"/>
      <c r="B170" s="1"/>
      <c r="C170" s="1"/>
      <c r="D170" s="6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3">
      <c r="A171" s="1"/>
      <c r="B171" s="1"/>
      <c r="C171" s="1"/>
      <c r="D171" s="6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3">
      <c r="A172" s="1"/>
      <c r="B172" s="1"/>
      <c r="C172" s="1"/>
      <c r="D172" s="6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3">
      <c r="A173" s="1"/>
      <c r="B173" s="1"/>
      <c r="C173" s="1"/>
      <c r="D173" s="6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3">
      <c r="A174" s="1"/>
      <c r="B174" s="1"/>
      <c r="C174" s="1"/>
      <c r="D174" s="6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3">
      <c r="A175" s="1"/>
      <c r="B175" s="1"/>
      <c r="C175" s="1"/>
      <c r="D175" s="6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3">
      <c r="A176" s="1"/>
      <c r="B176" s="1"/>
      <c r="C176" s="1"/>
      <c r="D176" s="6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3">
      <c r="A177" s="1"/>
      <c r="B177" s="1"/>
      <c r="C177" s="1"/>
      <c r="D177" s="6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3">
      <c r="A178" s="1"/>
      <c r="B178" s="1"/>
      <c r="C178" s="1"/>
      <c r="D178" s="6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3">
      <c r="A179" s="1"/>
      <c r="B179" s="1"/>
      <c r="C179" s="1"/>
      <c r="D179" s="6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3">
      <c r="A180" s="1"/>
      <c r="B180" s="1"/>
      <c r="C180" s="1"/>
      <c r="D180" s="6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3">
      <c r="A181" s="1"/>
      <c r="B181" s="1"/>
      <c r="C181" s="1"/>
      <c r="D181" s="6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3">
      <c r="A182" s="1"/>
      <c r="B182" s="1"/>
      <c r="C182" s="1"/>
      <c r="D182" s="6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3">
      <c r="A183" s="1"/>
      <c r="B183" s="1"/>
      <c r="C183" s="1"/>
      <c r="D183" s="6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3">
      <c r="A184" s="1"/>
      <c r="B184" s="1"/>
      <c r="C184" s="1"/>
      <c r="D184" s="6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3">
      <c r="A185" s="1"/>
      <c r="B185" s="1"/>
      <c r="C185" s="1"/>
      <c r="D185" s="6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3">
      <c r="A186" s="1"/>
      <c r="B186" s="1"/>
      <c r="C186" s="1"/>
      <c r="D186" s="6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3">
      <c r="A187" s="1"/>
      <c r="B187" s="1"/>
      <c r="C187" s="1"/>
      <c r="D187" s="6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3">
      <c r="A188" s="1"/>
      <c r="B188" s="1"/>
      <c r="C188" s="1"/>
      <c r="D188" s="6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3">
      <c r="A189" s="1"/>
      <c r="B189" s="1"/>
      <c r="C189" s="1"/>
      <c r="D189" s="6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3">
      <c r="A190" s="1"/>
      <c r="B190" s="1"/>
      <c r="C190" s="1"/>
      <c r="D190" s="6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3">
      <c r="A191" s="1"/>
      <c r="B191" s="1"/>
      <c r="C191" s="1"/>
      <c r="D191" s="6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3">
      <c r="A192" s="1"/>
      <c r="B192" s="1"/>
      <c r="C192" s="1"/>
      <c r="D192" s="6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3">
      <c r="A193" s="1"/>
      <c r="B193" s="1"/>
      <c r="C193" s="1"/>
      <c r="D193" s="6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3">
      <c r="A194" s="1"/>
      <c r="B194" s="1"/>
      <c r="C194" s="1"/>
      <c r="D194" s="6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3">
      <c r="A195" s="1"/>
      <c r="B195" s="1"/>
      <c r="C195" s="1"/>
      <c r="D195" s="6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3">
      <c r="A196" s="1"/>
      <c r="B196" s="1"/>
      <c r="C196" s="1"/>
      <c r="D196" s="6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3">
      <c r="A197" s="1"/>
      <c r="B197" s="1"/>
      <c r="C197" s="1"/>
      <c r="D197" s="6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3">
      <c r="A198" s="1"/>
      <c r="B198" s="1"/>
      <c r="C198" s="1"/>
      <c r="D198" s="6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3">
      <c r="A199" s="1"/>
      <c r="B199" s="1"/>
      <c r="C199" s="1"/>
      <c r="D199" s="6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3">
      <c r="A200" s="1"/>
      <c r="B200" s="1"/>
      <c r="C200" s="1"/>
      <c r="D200" s="6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3">
      <c r="A201" s="1"/>
      <c r="B201" s="1"/>
      <c r="C201" s="1"/>
      <c r="D201" s="6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3">
      <c r="A202" s="1"/>
      <c r="B202" s="1"/>
      <c r="C202" s="1"/>
      <c r="D202" s="6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3">
      <c r="A203" s="1"/>
      <c r="B203" s="1"/>
      <c r="C203" s="1"/>
      <c r="D203" s="6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3">
      <c r="A204" s="1"/>
      <c r="B204" s="1"/>
      <c r="C204" s="1"/>
      <c r="D204" s="6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3">
      <c r="A205" s="1"/>
      <c r="B205" s="1"/>
      <c r="C205" s="1"/>
      <c r="D205" s="6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3">
      <c r="A206" s="1"/>
      <c r="B206" s="1"/>
      <c r="C206" s="1"/>
      <c r="D206" s="6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3">
      <c r="A207" s="1"/>
      <c r="B207" s="1"/>
      <c r="C207" s="1"/>
      <c r="D207" s="6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3">
      <c r="A208" s="1"/>
      <c r="B208" s="1"/>
      <c r="C208" s="1"/>
      <c r="D208" s="6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3">
      <c r="A209" s="1"/>
      <c r="B209" s="1"/>
      <c r="C209" s="1"/>
      <c r="D209" s="6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3">
      <c r="A210" s="1"/>
      <c r="B210" s="1"/>
      <c r="C210" s="1"/>
      <c r="D210" s="6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3">
      <c r="A211" s="1"/>
      <c r="B211" s="1"/>
      <c r="C211" s="1"/>
      <c r="D211" s="6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3">
      <c r="A212" s="1"/>
      <c r="B212" s="1"/>
      <c r="C212" s="1"/>
      <c r="D212" s="6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3">
      <c r="A213" s="1"/>
      <c r="B213" s="1"/>
      <c r="C213" s="1"/>
      <c r="D213" s="6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3">
      <c r="A214" s="1"/>
      <c r="B214" s="1"/>
      <c r="C214" s="1"/>
      <c r="D214" s="6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3">
      <c r="A215" s="1"/>
      <c r="B215" s="1"/>
      <c r="C215" s="1"/>
      <c r="D215" s="6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3">
      <c r="A216" s="1"/>
      <c r="B216" s="1"/>
      <c r="C216" s="1"/>
      <c r="D216" s="6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3">
      <c r="A217" s="1"/>
      <c r="B217" s="1"/>
      <c r="C217" s="1"/>
      <c r="D217" s="6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3">
      <c r="A218" s="1"/>
      <c r="B218" s="1"/>
      <c r="C218" s="1"/>
      <c r="D218" s="6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3">
      <c r="A219" s="1"/>
      <c r="B219" s="1"/>
      <c r="C219" s="1"/>
      <c r="D219" s="6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3">
      <c r="A220" s="1"/>
      <c r="B220" s="1"/>
      <c r="C220" s="1"/>
      <c r="D220" s="6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3">
      <c r="A221" s="1"/>
      <c r="B221" s="1"/>
      <c r="C221" s="1"/>
      <c r="D221" s="6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3">
      <c r="A222" s="1"/>
      <c r="B222" s="1"/>
      <c r="C222" s="1"/>
      <c r="D222" s="6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3">
      <c r="A223" s="1"/>
      <c r="B223" s="1"/>
      <c r="C223" s="1"/>
      <c r="D223" s="6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3">
      <c r="A224" s="1"/>
      <c r="B224" s="1"/>
      <c r="C224" s="1"/>
      <c r="D224" s="6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3">
      <c r="A225" s="1"/>
      <c r="B225" s="1"/>
      <c r="C225" s="1"/>
      <c r="D225" s="6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3">
      <c r="A226" s="1"/>
      <c r="B226" s="1"/>
      <c r="C226" s="1"/>
      <c r="D226" s="6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3">
      <c r="A227" s="1"/>
      <c r="B227" s="1"/>
      <c r="C227" s="1"/>
      <c r="D227" s="6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3">
      <c r="A228" s="1"/>
      <c r="B228" s="1"/>
      <c r="C228" s="1"/>
      <c r="D228" s="6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3">
      <c r="A229" s="1"/>
      <c r="B229" s="1"/>
      <c r="C229" s="1"/>
      <c r="D229" s="6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3">
      <c r="A230" s="1"/>
      <c r="B230" s="1"/>
      <c r="C230" s="1"/>
      <c r="D230" s="6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3">
      <c r="A231" s="1"/>
      <c r="B231" s="1"/>
      <c r="C231" s="1"/>
      <c r="D231" s="6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3">
      <c r="A232" s="1"/>
      <c r="B232" s="1"/>
      <c r="C232" s="1"/>
      <c r="D232" s="6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3">
      <c r="A233" s="1"/>
      <c r="B233" s="1"/>
      <c r="C233" s="1"/>
      <c r="D233" s="6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3">
      <c r="A234" s="1"/>
      <c r="B234" s="1"/>
      <c r="C234" s="1"/>
      <c r="D234" s="6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3">
      <c r="A235" s="1"/>
      <c r="B235" s="1"/>
      <c r="C235" s="1"/>
      <c r="D235" s="6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3">
      <c r="A236" s="1"/>
      <c r="B236" s="1"/>
      <c r="C236" s="1"/>
      <c r="D236" s="6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3">
      <c r="A237" s="1"/>
      <c r="B237" s="1"/>
      <c r="C237" s="1"/>
      <c r="D237" s="6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3">
      <c r="A238" s="1"/>
      <c r="B238" s="1"/>
      <c r="C238" s="1"/>
      <c r="D238" s="6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3">
      <c r="A239" s="1"/>
      <c r="B239" s="1"/>
      <c r="C239" s="1"/>
      <c r="D239" s="6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3">
      <c r="A240" s="1"/>
      <c r="B240" s="1"/>
      <c r="C240" s="1"/>
      <c r="D240" s="6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3">
      <c r="A241" s="1"/>
      <c r="B241" s="1"/>
      <c r="C241" s="1"/>
      <c r="D241" s="6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3">
      <c r="A242" s="1"/>
      <c r="B242" s="1"/>
      <c r="C242" s="1"/>
      <c r="D242" s="6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3">
      <c r="A243" s="1"/>
      <c r="B243" s="1"/>
      <c r="C243" s="1"/>
      <c r="D243" s="6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3">
      <c r="A244" s="1"/>
      <c r="B244" s="1"/>
      <c r="C244" s="1"/>
      <c r="D244" s="6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3">
      <c r="A245" s="1"/>
      <c r="B245" s="1"/>
      <c r="C245" s="1"/>
      <c r="D245" s="6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3">
      <c r="A246" s="1"/>
      <c r="B246" s="1"/>
      <c r="C246" s="1"/>
      <c r="D246" s="6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3">
      <c r="A247" s="1"/>
      <c r="B247" s="1"/>
      <c r="C247" s="1"/>
      <c r="D247" s="6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3">
      <c r="A248" s="1"/>
      <c r="B248" s="1"/>
      <c r="C248" s="1"/>
      <c r="D248" s="6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3">
      <c r="A249" s="1"/>
      <c r="B249" s="1"/>
      <c r="C249" s="1"/>
      <c r="D249" s="6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3">
      <c r="A250" s="1"/>
      <c r="B250" s="1"/>
      <c r="C250" s="1"/>
      <c r="D250" s="6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3">
      <c r="A251" s="1"/>
      <c r="B251" s="1"/>
      <c r="C251" s="1"/>
      <c r="D251" s="6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3">
      <c r="A252" s="1"/>
      <c r="B252" s="1"/>
      <c r="C252" s="1"/>
      <c r="D252" s="6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3">
      <c r="A253" s="1"/>
      <c r="B253" s="1"/>
      <c r="C253" s="1"/>
      <c r="D253" s="6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3">
      <c r="A254" s="1"/>
      <c r="B254" s="1"/>
      <c r="C254" s="1"/>
      <c r="D254" s="6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3">
      <c r="A255" s="1"/>
      <c r="B255" s="1"/>
      <c r="C255" s="1"/>
      <c r="D255" s="6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3">
      <c r="A256" s="1"/>
      <c r="B256" s="1"/>
      <c r="C256" s="1"/>
      <c r="D256" s="6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3">
      <c r="A257" s="1"/>
      <c r="B257" s="1"/>
      <c r="C257" s="1"/>
      <c r="D257" s="6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3">
      <c r="A258" s="1"/>
      <c r="B258" s="1"/>
      <c r="C258" s="1"/>
      <c r="D258" s="6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3">
      <c r="A259" s="1"/>
      <c r="B259" s="1"/>
      <c r="C259" s="1"/>
      <c r="D259" s="6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3">
      <c r="A260" s="1"/>
      <c r="B260" s="1"/>
      <c r="C260" s="1"/>
      <c r="D260" s="6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3">
      <c r="A261" s="1"/>
      <c r="B261" s="1"/>
      <c r="C261" s="1"/>
      <c r="D261" s="6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3">
      <c r="A262" s="1"/>
      <c r="B262" s="1"/>
      <c r="C262" s="1"/>
      <c r="D262" s="6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3">
      <c r="A263" s="1"/>
      <c r="B263" s="1"/>
      <c r="C263" s="1"/>
      <c r="D263" s="6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3">
      <c r="A264" s="1"/>
      <c r="B264" s="1"/>
      <c r="C264" s="1"/>
      <c r="D264" s="6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3">
      <c r="A265" s="1"/>
      <c r="B265" s="1"/>
      <c r="C265" s="1"/>
      <c r="D265" s="6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3">
      <c r="A266" s="1"/>
      <c r="B266" s="1"/>
      <c r="C266" s="1"/>
      <c r="D266" s="6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3">
      <c r="A267" s="1"/>
      <c r="B267" s="1"/>
      <c r="C267" s="1"/>
      <c r="D267" s="6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3">
      <c r="A268" s="1"/>
      <c r="B268" s="1"/>
      <c r="C268" s="1"/>
      <c r="D268" s="6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3">
      <c r="A269" s="1"/>
      <c r="B269" s="1"/>
      <c r="C269" s="1"/>
      <c r="D269" s="6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3">
      <c r="A270" s="1"/>
      <c r="B270" s="1"/>
      <c r="C270" s="1"/>
      <c r="D270" s="6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3">
      <c r="A271" s="1"/>
      <c r="B271" s="1"/>
      <c r="C271" s="1"/>
      <c r="D271" s="6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3">
      <c r="A272" s="1"/>
      <c r="B272" s="1"/>
      <c r="C272" s="1"/>
      <c r="D272" s="6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3">
      <c r="A273" s="1"/>
      <c r="B273" s="1"/>
      <c r="C273" s="1"/>
      <c r="D273" s="6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3">
      <c r="A274" s="1"/>
      <c r="B274" s="1"/>
      <c r="C274" s="1"/>
      <c r="D274" s="6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3">
      <c r="A275" s="1"/>
      <c r="B275" s="1"/>
      <c r="C275" s="1"/>
      <c r="D275" s="6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3">
      <c r="A276" s="1"/>
      <c r="B276" s="1"/>
      <c r="C276" s="1"/>
      <c r="D276" s="6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3">
      <c r="A277" s="1"/>
      <c r="B277" s="1"/>
      <c r="C277" s="1"/>
      <c r="D277" s="6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3">
      <c r="A278" s="1"/>
      <c r="B278" s="1"/>
      <c r="C278" s="1"/>
      <c r="D278" s="6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3">
      <c r="A279" s="1"/>
      <c r="B279" s="1"/>
      <c r="C279" s="1"/>
      <c r="D279" s="6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3">
      <c r="A280" s="1"/>
      <c r="B280" s="1"/>
      <c r="C280" s="1"/>
      <c r="D280" s="6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3">
      <c r="A281" s="1"/>
      <c r="B281" s="1"/>
      <c r="C281" s="1"/>
      <c r="D281" s="6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3">
      <c r="A282" s="1"/>
      <c r="B282" s="1"/>
      <c r="C282" s="1"/>
      <c r="D282" s="6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3">
      <c r="A283" s="1"/>
      <c r="B283" s="1"/>
      <c r="C283" s="1"/>
      <c r="D283" s="6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3">
      <c r="A284" s="1"/>
      <c r="B284" s="1"/>
      <c r="C284" s="1"/>
      <c r="D284" s="6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3">
      <c r="A285" s="1"/>
      <c r="B285" s="1"/>
      <c r="C285" s="1"/>
      <c r="D285" s="6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3">
      <c r="A286" s="1"/>
      <c r="B286" s="1"/>
      <c r="C286" s="1"/>
      <c r="D286" s="6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3">
      <c r="A287" s="1"/>
      <c r="B287" s="1"/>
      <c r="C287" s="1"/>
      <c r="D287" s="6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3">
      <c r="A288" s="1"/>
      <c r="B288" s="1"/>
      <c r="C288" s="1"/>
      <c r="D288" s="6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3">
      <c r="A289" s="1"/>
      <c r="B289" s="1"/>
      <c r="C289" s="1"/>
      <c r="D289" s="6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3">
      <c r="A290" s="1"/>
      <c r="B290" s="1"/>
      <c r="C290" s="1"/>
      <c r="D290" s="6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3">
      <c r="A291" s="1"/>
      <c r="B291" s="1"/>
      <c r="C291" s="1"/>
      <c r="D291" s="6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3">
      <c r="A292" s="1"/>
      <c r="B292" s="1"/>
      <c r="C292" s="1"/>
      <c r="D292" s="6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3">
      <c r="A293" s="1"/>
      <c r="B293" s="1"/>
      <c r="C293" s="1"/>
      <c r="D293" s="6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3">
      <c r="A294" s="1"/>
      <c r="B294" s="1"/>
      <c r="C294" s="1"/>
      <c r="D294" s="6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3">
      <c r="A295" s="1"/>
      <c r="B295" s="1"/>
      <c r="C295" s="1"/>
      <c r="D295" s="6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3">
      <c r="A296" s="1"/>
      <c r="B296" s="1"/>
      <c r="C296" s="1"/>
      <c r="D296" s="6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3">
      <c r="A297" s="1"/>
      <c r="B297" s="1"/>
      <c r="C297" s="1"/>
      <c r="D297" s="6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3">
      <c r="A298" s="1"/>
      <c r="B298" s="1"/>
      <c r="C298" s="1"/>
      <c r="D298" s="6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3">
      <c r="A299" s="1"/>
      <c r="B299" s="1"/>
      <c r="C299" s="1"/>
      <c r="D299" s="6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3">
      <c r="A300" s="1"/>
      <c r="B300" s="1"/>
      <c r="C300" s="1"/>
      <c r="D300" s="6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3">
      <c r="A301" s="1"/>
      <c r="B301" s="1"/>
      <c r="C301" s="1"/>
      <c r="D301" s="6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3">
      <c r="A302" s="1"/>
      <c r="B302" s="1"/>
      <c r="C302" s="1"/>
      <c r="D302" s="6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3">
      <c r="A303" s="1"/>
      <c r="B303" s="1"/>
      <c r="C303" s="1"/>
      <c r="D303" s="6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3">
      <c r="A304" s="1"/>
      <c r="B304" s="1"/>
      <c r="C304" s="1"/>
      <c r="D304" s="6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3">
      <c r="A305" s="1"/>
      <c r="B305" s="1"/>
      <c r="C305" s="1"/>
      <c r="D305" s="6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3">
      <c r="A306" s="1"/>
      <c r="B306" s="1"/>
      <c r="C306" s="1"/>
      <c r="D306" s="6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3">
      <c r="A307" s="1"/>
      <c r="B307" s="1"/>
      <c r="C307" s="1"/>
      <c r="D307" s="6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3">
      <c r="A308" s="1"/>
      <c r="B308" s="1"/>
      <c r="C308" s="1"/>
      <c r="D308" s="6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3">
      <c r="A309" s="1"/>
      <c r="B309" s="1"/>
      <c r="C309" s="1"/>
      <c r="D309" s="6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3">
      <c r="A310" s="1"/>
      <c r="B310" s="1"/>
      <c r="C310" s="1"/>
      <c r="D310" s="6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3">
      <c r="A311" s="1"/>
      <c r="B311" s="1"/>
      <c r="C311" s="1"/>
      <c r="D311" s="6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3">
      <c r="A312" s="1"/>
      <c r="B312" s="1"/>
      <c r="C312" s="1"/>
      <c r="D312" s="6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3">
      <c r="A313" s="1"/>
      <c r="B313" s="1"/>
      <c r="C313" s="1"/>
      <c r="D313" s="6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3">
      <c r="A314" s="1"/>
      <c r="B314" s="1"/>
      <c r="C314" s="1"/>
      <c r="D314" s="6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3">
      <c r="A315" s="1"/>
      <c r="B315" s="1"/>
      <c r="C315" s="1"/>
      <c r="D315" s="6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3">
      <c r="A316" s="1"/>
      <c r="B316" s="1"/>
      <c r="C316" s="1"/>
      <c r="D316" s="6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3">
      <c r="A317" s="1"/>
      <c r="B317" s="1"/>
      <c r="C317" s="1"/>
      <c r="D317" s="6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3">
      <c r="A318" s="1"/>
      <c r="B318" s="1"/>
      <c r="C318" s="1"/>
      <c r="D318" s="6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3">
      <c r="A319" s="1"/>
      <c r="B319" s="1"/>
      <c r="C319" s="1"/>
      <c r="D319" s="6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3">
      <c r="A320" s="1"/>
      <c r="B320" s="1"/>
      <c r="C320" s="1"/>
      <c r="D320" s="6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3">
      <c r="A321" s="1"/>
      <c r="B321" s="1"/>
      <c r="C321" s="1"/>
      <c r="D321" s="6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3">
      <c r="A322" s="1"/>
      <c r="B322" s="1"/>
      <c r="C322" s="1"/>
      <c r="D322" s="6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3">
      <c r="A323" s="1"/>
      <c r="B323" s="1"/>
      <c r="C323" s="1"/>
      <c r="D323" s="6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3">
      <c r="A324" s="1"/>
      <c r="B324" s="1"/>
      <c r="C324" s="1"/>
      <c r="D324" s="6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3">
      <c r="A325" s="1"/>
      <c r="B325" s="1"/>
      <c r="C325" s="1"/>
      <c r="D325" s="6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3">
      <c r="A326" s="1"/>
      <c r="B326" s="1"/>
      <c r="C326" s="1"/>
      <c r="D326" s="6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3">
      <c r="A327" s="1"/>
      <c r="B327" s="1"/>
      <c r="C327" s="1"/>
      <c r="D327" s="6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3">
      <c r="A328" s="1"/>
      <c r="B328" s="1"/>
      <c r="C328" s="1"/>
      <c r="D328" s="6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3">
      <c r="A329" s="1"/>
      <c r="B329" s="1"/>
      <c r="C329" s="1"/>
      <c r="D329" s="6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3">
      <c r="A330" s="1"/>
      <c r="B330" s="1"/>
      <c r="C330" s="1"/>
      <c r="D330" s="6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3">
      <c r="A331" s="1"/>
      <c r="B331" s="1"/>
      <c r="C331" s="1"/>
      <c r="D331" s="6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3">
      <c r="A332" s="1"/>
      <c r="B332" s="1"/>
      <c r="C332" s="1"/>
      <c r="D332" s="6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3">
      <c r="A333" s="1"/>
      <c r="B333" s="1"/>
      <c r="C333" s="1"/>
      <c r="D333" s="6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3">
      <c r="A334" s="1"/>
      <c r="B334" s="1"/>
      <c r="C334" s="1"/>
      <c r="D334" s="6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3">
      <c r="A335" s="1"/>
      <c r="B335" s="1"/>
      <c r="C335" s="1"/>
      <c r="D335" s="6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3">
      <c r="A336" s="1"/>
      <c r="B336" s="1"/>
      <c r="C336" s="1"/>
      <c r="D336" s="6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3">
      <c r="A337" s="1"/>
      <c r="B337" s="1"/>
      <c r="C337" s="1"/>
      <c r="D337" s="6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3">
      <c r="A338" s="1"/>
      <c r="B338" s="1"/>
      <c r="C338" s="1"/>
      <c r="D338" s="6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3">
      <c r="A339" s="1"/>
      <c r="B339" s="1"/>
      <c r="C339" s="1"/>
      <c r="D339" s="6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3">
      <c r="A340" s="1"/>
      <c r="B340" s="1"/>
      <c r="C340" s="1"/>
      <c r="D340" s="6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3">
      <c r="A341" s="1"/>
      <c r="B341" s="1"/>
      <c r="C341" s="1"/>
      <c r="D341" s="6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3">
      <c r="A342" s="1"/>
      <c r="B342" s="1"/>
      <c r="C342" s="1"/>
      <c r="D342" s="6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3">
      <c r="A343" s="1"/>
      <c r="B343" s="1"/>
      <c r="C343" s="1"/>
      <c r="D343" s="6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3">
      <c r="A344" s="1"/>
      <c r="B344" s="1"/>
      <c r="C344" s="1"/>
      <c r="D344" s="6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3">
      <c r="A345" s="1"/>
      <c r="B345" s="1"/>
      <c r="C345" s="1"/>
      <c r="D345" s="6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3">
      <c r="A346" s="1"/>
      <c r="B346" s="1"/>
      <c r="C346" s="1"/>
      <c r="D346" s="6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3">
      <c r="A347" s="1"/>
      <c r="B347" s="1"/>
      <c r="C347" s="1"/>
      <c r="D347" s="6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3">
      <c r="A348" s="1"/>
      <c r="B348" s="1"/>
      <c r="C348" s="1"/>
      <c r="D348" s="6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3">
      <c r="A349" s="1"/>
      <c r="B349" s="1"/>
      <c r="C349" s="1"/>
      <c r="D349" s="6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3">
      <c r="A350" s="1"/>
      <c r="B350" s="1"/>
      <c r="C350" s="1"/>
      <c r="D350" s="6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3">
      <c r="A351" s="1"/>
      <c r="B351" s="1"/>
      <c r="C351" s="1"/>
      <c r="D351" s="6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3">
      <c r="A352" s="1"/>
      <c r="B352" s="1"/>
      <c r="C352" s="1"/>
      <c r="D352" s="6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3">
      <c r="A353" s="1"/>
      <c r="B353" s="1"/>
      <c r="C353" s="1"/>
      <c r="D353" s="6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3">
      <c r="A354" s="1"/>
      <c r="B354" s="1"/>
      <c r="C354" s="1"/>
      <c r="D354" s="6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3">
      <c r="A355" s="1"/>
      <c r="B355" s="1"/>
      <c r="C355" s="1"/>
      <c r="D355" s="6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3">
      <c r="A356" s="1"/>
      <c r="B356" s="1"/>
      <c r="C356" s="1"/>
      <c r="D356" s="6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3">
      <c r="A357" s="1"/>
      <c r="B357" s="1"/>
      <c r="C357" s="1"/>
      <c r="D357" s="6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3">
      <c r="A358" s="1"/>
      <c r="B358" s="1"/>
      <c r="C358" s="1"/>
      <c r="D358" s="6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3">
      <c r="A359" s="1"/>
      <c r="B359" s="1"/>
      <c r="C359" s="1"/>
      <c r="D359" s="6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3">
      <c r="A360" s="1"/>
      <c r="B360" s="1"/>
      <c r="C360" s="1"/>
      <c r="D360" s="6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3">
      <c r="A361" s="1"/>
      <c r="B361" s="1"/>
      <c r="C361" s="1"/>
      <c r="D361" s="6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3">
      <c r="A362" s="1"/>
      <c r="B362" s="1"/>
      <c r="C362" s="1"/>
      <c r="D362" s="6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3">
      <c r="A363" s="1"/>
      <c r="B363" s="1"/>
      <c r="C363" s="1"/>
      <c r="D363" s="6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3">
      <c r="A364" s="1"/>
      <c r="B364" s="1"/>
      <c r="C364" s="1"/>
      <c r="D364" s="6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3">
      <c r="A365" s="1"/>
      <c r="B365" s="1"/>
      <c r="C365" s="1"/>
      <c r="D365" s="6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3">
      <c r="A366" s="1"/>
      <c r="B366" s="1"/>
      <c r="C366" s="1"/>
      <c r="D366" s="6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3">
      <c r="A367" s="1"/>
      <c r="B367" s="1"/>
      <c r="C367" s="1"/>
      <c r="D367" s="6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3">
      <c r="A368" s="1"/>
      <c r="B368" s="1"/>
      <c r="C368" s="1"/>
      <c r="D368" s="6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3">
      <c r="A369" s="1"/>
      <c r="B369" s="1"/>
      <c r="C369" s="1"/>
      <c r="D369" s="6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3">
      <c r="A370" s="1"/>
      <c r="B370" s="1"/>
      <c r="C370" s="1"/>
      <c r="D370" s="6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3">
      <c r="A371" s="1"/>
      <c r="B371" s="1"/>
      <c r="C371" s="1"/>
      <c r="D371" s="6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3">
      <c r="A372" s="1"/>
      <c r="B372" s="1"/>
      <c r="C372" s="1"/>
      <c r="D372" s="6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3">
      <c r="A373" s="1"/>
      <c r="B373" s="1"/>
      <c r="C373" s="1"/>
      <c r="D373" s="6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3">
      <c r="A374" s="1"/>
      <c r="B374" s="1"/>
      <c r="C374" s="1"/>
      <c r="D374" s="6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3">
      <c r="A375" s="1"/>
      <c r="B375" s="1"/>
      <c r="C375" s="1"/>
      <c r="D375" s="6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3">
      <c r="A376" s="1"/>
      <c r="B376" s="1"/>
      <c r="C376" s="1"/>
      <c r="D376" s="6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3">
      <c r="A377" s="1"/>
      <c r="B377" s="1"/>
      <c r="C377" s="1"/>
      <c r="D377" s="6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3">
      <c r="A378" s="1"/>
      <c r="B378" s="1"/>
      <c r="C378" s="1"/>
      <c r="D378" s="6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3">
      <c r="A379" s="1"/>
      <c r="B379" s="1"/>
      <c r="C379" s="1"/>
      <c r="D379" s="6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3">
      <c r="A380" s="1"/>
      <c r="B380" s="1"/>
      <c r="C380" s="1"/>
      <c r="D380" s="6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3">
      <c r="A381" s="1"/>
      <c r="B381" s="1"/>
      <c r="C381" s="1"/>
      <c r="D381" s="6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3">
      <c r="A382" s="1"/>
      <c r="B382" s="1"/>
      <c r="C382" s="1"/>
      <c r="D382" s="6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3">
      <c r="A383" s="1"/>
      <c r="B383" s="1"/>
      <c r="C383" s="1"/>
      <c r="D383" s="6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3">
      <c r="A384" s="1"/>
      <c r="B384" s="1"/>
      <c r="C384" s="1"/>
      <c r="D384" s="6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3">
      <c r="A385" s="1"/>
      <c r="B385" s="1"/>
      <c r="C385" s="1"/>
      <c r="D385" s="6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3">
      <c r="A386" s="1"/>
      <c r="B386" s="1"/>
      <c r="C386" s="1"/>
      <c r="D386" s="6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3">
      <c r="A387" s="1"/>
      <c r="B387" s="1"/>
      <c r="C387" s="1"/>
      <c r="D387" s="6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3">
      <c r="A388" s="1"/>
      <c r="B388" s="1"/>
      <c r="C388" s="1"/>
      <c r="D388" s="6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3">
      <c r="A389" s="1"/>
      <c r="B389" s="1"/>
      <c r="C389" s="1"/>
      <c r="D389" s="6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3">
      <c r="A390" s="1"/>
      <c r="B390" s="1"/>
      <c r="C390" s="1"/>
      <c r="D390" s="6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3">
      <c r="A391" s="1"/>
      <c r="B391" s="1"/>
      <c r="C391" s="1"/>
      <c r="D391" s="6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3">
      <c r="A392" s="1"/>
      <c r="B392" s="1"/>
      <c r="C392" s="1"/>
      <c r="D392" s="6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3">
      <c r="A393" s="1"/>
      <c r="B393" s="1"/>
      <c r="C393" s="1"/>
      <c r="D393" s="6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3">
      <c r="A394" s="1"/>
      <c r="B394" s="1"/>
      <c r="C394" s="1"/>
      <c r="D394" s="6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3">
      <c r="A395" s="1"/>
      <c r="B395" s="1"/>
      <c r="C395" s="1"/>
      <c r="D395" s="6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3">
      <c r="A396" s="1"/>
      <c r="B396" s="1"/>
      <c r="C396" s="1"/>
      <c r="D396" s="6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3">
      <c r="A397" s="1"/>
      <c r="B397" s="1"/>
      <c r="C397" s="1"/>
      <c r="D397" s="6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3">
      <c r="A398" s="1"/>
      <c r="B398" s="1"/>
      <c r="C398" s="1"/>
      <c r="D398" s="6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3">
      <c r="A399" s="1"/>
      <c r="B399" s="1"/>
      <c r="C399" s="1"/>
      <c r="D399" s="6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3">
      <c r="A400" s="1"/>
      <c r="B400" s="1"/>
      <c r="C400" s="1"/>
      <c r="D400" s="6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3">
      <c r="A401" s="1"/>
      <c r="B401" s="1"/>
      <c r="C401" s="1"/>
      <c r="D401" s="6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3">
      <c r="A402" s="1"/>
      <c r="B402" s="1"/>
      <c r="C402" s="1"/>
      <c r="D402" s="6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3">
      <c r="A403" s="1"/>
      <c r="B403" s="1"/>
      <c r="C403" s="1"/>
      <c r="D403" s="6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3">
      <c r="A404" s="1"/>
      <c r="B404" s="1"/>
      <c r="C404" s="1"/>
      <c r="D404" s="6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3">
      <c r="A405" s="1"/>
      <c r="B405" s="1"/>
      <c r="C405" s="1"/>
      <c r="D405" s="6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3">
      <c r="A406" s="1"/>
      <c r="B406" s="1"/>
      <c r="C406" s="1"/>
      <c r="D406" s="6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3">
      <c r="A407" s="1"/>
      <c r="B407" s="1"/>
      <c r="C407" s="1"/>
      <c r="D407" s="6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3">
      <c r="A408" s="1"/>
      <c r="B408" s="1"/>
      <c r="C408" s="1"/>
      <c r="D408" s="6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3">
      <c r="A409" s="1"/>
      <c r="B409" s="1"/>
      <c r="C409" s="1"/>
      <c r="D409" s="6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3">
      <c r="A410" s="1"/>
      <c r="B410" s="1"/>
      <c r="C410" s="1"/>
      <c r="D410" s="6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3">
      <c r="A411" s="1"/>
      <c r="B411" s="1"/>
      <c r="C411" s="1"/>
      <c r="D411" s="6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3">
      <c r="A412" s="1"/>
      <c r="B412" s="1"/>
      <c r="C412" s="1"/>
      <c r="D412" s="6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3">
      <c r="A413" s="1"/>
      <c r="B413" s="1"/>
      <c r="C413" s="1"/>
      <c r="D413" s="6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3">
      <c r="A414" s="1"/>
      <c r="B414" s="1"/>
      <c r="C414" s="1"/>
      <c r="D414" s="6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3">
      <c r="A415" s="1"/>
      <c r="B415" s="1"/>
      <c r="C415" s="1"/>
      <c r="D415" s="6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3">
      <c r="A416" s="1"/>
      <c r="B416" s="1"/>
      <c r="C416" s="1"/>
      <c r="D416" s="6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3">
      <c r="A417" s="1"/>
      <c r="B417" s="1"/>
      <c r="C417" s="1"/>
      <c r="D417" s="6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3">
      <c r="A418" s="1"/>
      <c r="B418" s="1"/>
      <c r="C418" s="1"/>
      <c r="D418" s="6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3">
      <c r="A419" s="1"/>
      <c r="B419" s="1"/>
      <c r="C419" s="1"/>
      <c r="D419" s="6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3">
      <c r="A420" s="1"/>
      <c r="B420" s="1"/>
      <c r="C420" s="1"/>
      <c r="D420" s="6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3">
      <c r="A421" s="1"/>
      <c r="B421" s="1"/>
      <c r="C421" s="1"/>
      <c r="D421" s="6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3">
      <c r="A422" s="1"/>
      <c r="B422" s="1"/>
      <c r="C422" s="1"/>
      <c r="D422" s="6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3">
      <c r="A423" s="1"/>
      <c r="B423" s="1"/>
      <c r="C423" s="1"/>
      <c r="D423" s="6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3">
      <c r="A424" s="1"/>
      <c r="B424" s="1"/>
      <c r="C424" s="1"/>
      <c r="D424" s="6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3">
      <c r="A425" s="1"/>
      <c r="B425" s="1"/>
      <c r="C425" s="1"/>
      <c r="D425" s="6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3">
      <c r="A426" s="1"/>
      <c r="B426" s="1"/>
      <c r="C426" s="1"/>
      <c r="D426" s="6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3">
      <c r="A427" s="1"/>
      <c r="B427" s="1"/>
      <c r="C427" s="1"/>
      <c r="D427" s="6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3">
      <c r="A428" s="1"/>
      <c r="B428" s="1"/>
      <c r="C428" s="1"/>
      <c r="D428" s="6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3">
      <c r="A429" s="1"/>
      <c r="B429" s="1"/>
      <c r="C429" s="1"/>
      <c r="D429" s="6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3">
      <c r="A430" s="1"/>
      <c r="B430" s="1"/>
      <c r="C430" s="1"/>
      <c r="D430" s="6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3">
      <c r="A431" s="1"/>
      <c r="B431" s="1"/>
      <c r="C431" s="1"/>
      <c r="D431" s="6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3">
      <c r="A432" s="1"/>
      <c r="B432" s="1"/>
      <c r="C432" s="1"/>
      <c r="D432" s="6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3">
      <c r="A433" s="1"/>
      <c r="B433" s="1"/>
      <c r="C433" s="1"/>
      <c r="D433" s="6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3">
      <c r="A434" s="1"/>
      <c r="B434" s="1"/>
      <c r="C434" s="1"/>
      <c r="D434" s="6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3">
      <c r="A435" s="1"/>
      <c r="B435" s="1"/>
      <c r="C435" s="1"/>
      <c r="D435" s="6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3">
      <c r="A436" s="1"/>
      <c r="B436" s="1"/>
      <c r="C436" s="1"/>
      <c r="D436" s="6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3">
      <c r="A437" s="1"/>
      <c r="B437" s="1"/>
      <c r="C437" s="1"/>
      <c r="D437" s="6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3">
      <c r="A438" s="1"/>
      <c r="B438" s="1"/>
      <c r="C438" s="1"/>
      <c r="D438" s="6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3">
      <c r="A439" s="1"/>
      <c r="B439" s="1"/>
      <c r="C439" s="1"/>
      <c r="D439" s="6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3">
      <c r="A440" s="1"/>
      <c r="B440" s="1"/>
      <c r="C440" s="1"/>
      <c r="D440" s="6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3">
      <c r="A441" s="1"/>
      <c r="B441" s="1"/>
      <c r="C441" s="1"/>
      <c r="D441" s="6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3">
      <c r="A442" s="1"/>
      <c r="B442" s="1"/>
      <c r="C442" s="1"/>
      <c r="D442" s="6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3">
      <c r="A443" s="1"/>
      <c r="B443" s="1"/>
      <c r="C443" s="1"/>
      <c r="D443" s="6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3">
      <c r="A444" s="1"/>
      <c r="B444" s="1"/>
      <c r="C444" s="1"/>
      <c r="D444" s="6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3">
      <c r="A445" s="1"/>
      <c r="B445" s="1"/>
      <c r="C445" s="1"/>
      <c r="D445" s="6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3">
      <c r="A446" s="1"/>
      <c r="B446" s="1"/>
      <c r="C446" s="1"/>
      <c r="D446" s="6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3">
      <c r="A447" s="1"/>
      <c r="B447" s="1"/>
      <c r="C447" s="1"/>
      <c r="D447" s="6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3">
      <c r="A448" s="1"/>
      <c r="B448" s="1"/>
      <c r="C448" s="1"/>
      <c r="D448" s="6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3">
      <c r="A449" s="1"/>
      <c r="B449" s="1"/>
      <c r="C449" s="1"/>
      <c r="D449" s="6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3">
      <c r="A450" s="1"/>
      <c r="B450" s="1"/>
      <c r="C450" s="1"/>
      <c r="D450" s="6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3">
      <c r="A451" s="1"/>
      <c r="B451" s="1"/>
      <c r="C451" s="1"/>
      <c r="D451" s="6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3">
      <c r="A452" s="1"/>
      <c r="B452" s="1"/>
      <c r="C452" s="1"/>
      <c r="D452" s="6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3">
      <c r="A453" s="1"/>
      <c r="B453" s="1"/>
      <c r="C453" s="1"/>
      <c r="D453" s="6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3">
      <c r="A454" s="1"/>
      <c r="B454" s="1"/>
      <c r="C454" s="1"/>
      <c r="D454" s="6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3">
      <c r="A455" s="1"/>
      <c r="B455" s="1"/>
      <c r="C455" s="1"/>
      <c r="D455" s="6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3">
      <c r="A456" s="1"/>
      <c r="B456" s="1"/>
      <c r="C456" s="1"/>
      <c r="D456" s="6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3">
      <c r="A457" s="1"/>
      <c r="B457" s="1"/>
      <c r="C457" s="1"/>
      <c r="D457" s="6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3">
      <c r="A458" s="1"/>
      <c r="B458" s="1"/>
      <c r="C458" s="1"/>
      <c r="D458" s="6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3">
      <c r="A459" s="1"/>
      <c r="B459" s="1"/>
      <c r="C459" s="1"/>
      <c r="D459" s="6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3">
      <c r="A460" s="1"/>
      <c r="B460" s="1"/>
      <c r="C460" s="1"/>
      <c r="D460" s="6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3">
      <c r="A461" s="1"/>
      <c r="B461" s="1"/>
      <c r="C461" s="1"/>
      <c r="D461" s="6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3">
      <c r="A462" s="1"/>
      <c r="B462" s="1"/>
      <c r="C462" s="1"/>
      <c r="D462" s="6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3">
      <c r="A463" s="1"/>
      <c r="B463" s="1"/>
      <c r="C463" s="1"/>
      <c r="D463" s="6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3">
      <c r="A464" s="1"/>
      <c r="B464" s="1"/>
      <c r="C464" s="1"/>
      <c r="D464" s="6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3">
      <c r="A465" s="1"/>
      <c r="B465" s="1"/>
      <c r="C465" s="1"/>
      <c r="D465" s="6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3">
      <c r="A466" s="1"/>
      <c r="B466" s="1"/>
      <c r="C466" s="1"/>
      <c r="D466" s="6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3">
      <c r="A467" s="1"/>
      <c r="B467" s="1"/>
      <c r="C467" s="1"/>
      <c r="D467" s="6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3">
      <c r="A468" s="1"/>
      <c r="B468" s="1"/>
      <c r="C468" s="1"/>
      <c r="D468" s="6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3">
      <c r="A469" s="1"/>
      <c r="B469" s="1"/>
      <c r="C469" s="1"/>
      <c r="D469" s="6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3">
      <c r="A470" s="1"/>
      <c r="B470" s="1"/>
      <c r="C470" s="1"/>
      <c r="D470" s="6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3">
      <c r="A471" s="1"/>
      <c r="B471" s="1"/>
      <c r="C471" s="1"/>
      <c r="D471" s="6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3">
      <c r="A472" s="1"/>
      <c r="B472" s="1"/>
      <c r="C472" s="1"/>
      <c r="D472" s="6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3">
      <c r="A473" s="1"/>
      <c r="B473" s="1"/>
      <c r="C473" s="1"/>
      <c r="D473" s="6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3">
      <c r="A474" s="1"/>
      <c r="B474" s="1"/>
      <c r="C474" s="1"/>
      <c r="D474" s="6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3">
      <c r="A475" s="1"/>
      <c r="B475" s="1"/>
      <c r="C475" s="1"/>
      <c r="D475" s="6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3">
      <c r="A476" s="1"/>
      <c r="B476" s="1"/>
      <c r="C476" s="1"/>
      <c r="D476" s="6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3">
      <c r="A477" s="1"/>
      <c r="B477" s="1"/>
      <c r="C477" s="1"/>
      <c r="D477" s="6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3">
      <c r="A478" s="1"/>
      <c r="B478" s="1"/>
      <c r="C478" s="1"/>
      <c r="D478" s="6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3">
      <c r="A479" s="1"/>
      <c r="B479" s="1"/>
      <c r="C479" s="1"/>
      <c r="D479" s="6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3">
      <c r="A480" s="1"/>
      <c r="B480" s="1"/>
      <c r="C480" s="1"/>
      <c r="D480" s="6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3">
      <c r="A481" s="1"/>
      <c r="B481" s="1"/>
      <c r="C481" s="1"/>
      <c r="D481" s="6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3">
      <c r="A482" s="1"/>
      <c r="B482" s="1"/>
      <c r="C482" s="1"/>
      <c r="D482" s="6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3">
      <c r="A483" s="1"/>
      <c r="B483" s="1"/>
      <c r="C483" s="1"/>
      <c r="D483" s="6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3">
      <c r="A484" s="1"/>
      <c r="B484" s="1"/>
      <c r="C484" s="1"/>
      <c r="D484" s="6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3">
      <c r="A485" s="1"/>
      <c r="B485" s="1"/>
      <c r="C485" s="1"/>
      <c r="D485" s="6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3">
      <c r="A486" s="1"/>
      <c r="B486" s="1"/>
      <c r="C486" s="1"/>
      <c r="D486" s="6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3">
      <c r="A487" s="1"/>
      <c r="B487" s="1"/>
      <c r="C487" s="1"/>
      <c r="D487" s="6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3">
      <c r="A488" s="1"/>
      <c r="B488" s="1"/>
      <c r="C488" s="1"/>
      <c r="D488" s="6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3">
      <c r="A489" s="1"/>
      <c r="B489" s="1"/>
      <c r="C489" s="1"/>
      <c r="D489" s="6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3">
      <c r="A490" s="1"/>
      <c r="B490" s="1"/>
      <c r="C490" s="1"/>
      <c r="D490" s="6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3">
      <c r="A491" s="1"/>
      <c r="B491" s="1"/>
      <c r="C491" s="1"/>
      <c r="D491" s="6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3">
      <c r="A492" s="1"/>
      <c r="B492" s="1"/>
      <c r="C492" s="1"/>
      <c r="D492" s="6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3">
      <c r="A493" s="1"/>
      <c r="B493" s="1"/>
      <c r="C493" s="1"/>
      <c r="D493" s="6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3">
      <c r="A494" s="1"/>
      <c r="B494" s="1"/>
      <c r="C494" s="1"/>
      <c r="D494" s="6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3">
      <c r="A495" s="1"/>
      <c r="B495" s="1"/>
      <c r="C495" s="1"/>
      <c r="D495" s="6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3">
      <c r="A496" s="1"/>
      <c r="B496" s="1"/>
      <c r="C496" s="1"/>
      <c r="D496" s="6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3">
      <c r="A497" s="1"/>
      <c r="B497" s="1"/>
      <c r="C497" s="1"/>
      <c r="D497" s="6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3">
      <c r="A498" s="1"/>
      <c r="B498" s="1"/>
      <c r="C498" s="1"/>
      <c r="D498" s="6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3">
      <c r="A499" s="1"/>
      <c r="B499" s="1"/>
      <c r="C499" s="1"/>
      <c r="D499" s="6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3">
      <c r="A500" s="1"/>
      <c r="B500" s="1"/>
      <c r="C500" s="1"/>
      <c r="D500" s="6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3">
      <c r="A501" s="1"/>
      <c r="B501" s="1"/>
      <c r="C501" s="1"/>
      <c r="D501" s="6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3">
      <c r="A502" s="1"/>
      <c r="B502" s="1"/>
      <c r="C502" s="1"/>
      <c r="D502" s="6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3">
      <c r="A503" s="1"/>
      <c r="B503" s="1"/>
      <c r="C503" s="1"/>
      <c r="D503" s="6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3">
      <c r="A504" s="1"/>
      <c r="B504" s="1"/>
      <c r="C504" s="1"/>
      <c r="D504" s="6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3">
      <c r="A505" s="1"/>
      <c r="B505" s="1"/>
      <c r="C505" s="1"/>
      <c r="D505" s="6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3">
      <c r="A506" s="1"/>
      <c r="B506" s="1"/>
      <c r="C506" s="1"/>
      <c r="D506" s="6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3">
      <c r="A507" s="1"/>
      <c r="B507" s="1"/>
      <c r="C507" s="1"/>
      <c r="D507" s="6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3">
      <c r="A508" s="1"/>
      <c r="B508" s="1"/>
      <c r="C508" s="1"/>
      <c r="D508" s="6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3">
      <c r="A509" s="1"/>
      <c r="B509" s="1"/>
      <c r="C509" s="1"/>
      <c r="D509" s="6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3">
      <c r="A510" s="1"/>
      <c r="B510" s="1"/>
      <c r="C510" s="1"/>
      <c r="D510" s="6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3">
      <c r="A511" s="1"/>
      <c r="B511" s="1"/>
      <c r="C511" s="1"/>
      <c r="D511" s="6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3">
      <c r="A512" s="1"/>
      <c r="B512" s="1"/>
      <c r="C512" s="1"/>
      <c r="D512" s="6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3">
      <c r="A513" s="1"/>
      <c r="B513" s="1"/>
      <c r="C513" s="1"/>
      <c r="D513" s="6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3">
      <c r="A514" s="1"/>
      <c r="B514" s="1"/>
      <c r="C514" s="1"/>
      <c r="D514" s="6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3">
      <c r="A515" s="1"/>
      <c r="B515" s="1"/>
      <c r="C515" s="1"/>
      <c r="D515" s="6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3">
      <c r="A516" s="1"/>
      <c r="B516" s="1"/>
      <c r="C516" s="1"/>
      <c r="D516" s="6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3">
      <c r="A517" s="1"/>
      <c r="B517" s="1"/>
      <c r="C517" s="1"/>
      <c r="D517" s="6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3">
      <c r="A518" s="1"/>
      <c r="B518" s="1"/>
      <c r="C518" s="1"/>
      <c r="D518" s="6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3">
      <c r="A519" s="1"/>
      <c r="B519" s="1"/>
      <c r="C519" s="1"/>
      <c r="D519" s="6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3">
      <c r="A520" s="1"/>
      <c r="B520" s="1"/>
      <c r="C520" s="1"/>
      <c r="D520" s="6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3">
      <c r="A521" s="1"/>
      <c r="B521" s="1"/>
      <c r="C521" s="1"/>
      <c r="D521" s="6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3">
      <c r="A522" s="1"/>
      <c r="B522" s="1"/>
      <c r="C522" s="1"/>
      <c r="D522" s="6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3">
      <c r="A523" s="1"/>
      <c r="B523" s="1"/>
      <c r="C523" s="1"/>
      <c r="D523" s="6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3">
      <c r="A524" s="1"/>
      <c r="B524" s="1"/>
      <c r="C524" s="1"/>
      <c r="D524" s="6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3">
      <c r="A525" s="1"/>
      <c r="B525" s="1"/>
      <c r="C525" s="1"/>
      <c r="D525" s="6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3">
      <c r="A526" s="1"/>
      <c r="B526" s="1"/>
      <c r="C526" s="1"/>
      <c r="D526" s="6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3">
      <c r="A527" s="1"/>
      <c r="B527" s="1"/>
      <c r="C527" s="1"/>
      <c r="D527" s="6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3">
      <c r="A528" s="1"/>
      <c r="B528" s="1"/>
      <c r="C528" s="1"/>
      <c r="D528" s="6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3">
      <c r="A529" s="1"/>
      <c r="B529" s="1"/>
      <c r="C529" s="1"/>
      <c r="D529" s="6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3">
      <c r="A530" s="1"/>
      <c r="B530" s="1"/>
      <c r="C530" s="1"/>
      <c r="D530" s="6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3">
      <c r="A531" s="1"/>
      <c r="B531" s="1"/>
      <c r="C531" s="1"/>
      <c r="D531" s="6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3">
      <c r="A532" s="1"/>
      <c r="B532" s="1"/>
      <c r="C532" s="1"/>
      <c r="D532" s="6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3">
      <c r="A533" s="1"/>
      <c r="B533" s="1"/>
      <c r="C533" s="1"/>
      <c r="D533" s="6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3">
      <c r="A534" s="1"/>
      <c r="B534" s="1"/>
      <c r="C534" s="1"/>
      <c r="D534" s="6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3">
      <c r="A535" s="1"/>
      <c r="B535" s="1"/>
      <c r="C535" s="1"/>
      <c r="D535" s="6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3">
      <c r="A536" s="1"/>
      <c r="B536" s="1"/>
      <c r="C536" s="1"/>
      <c r="D536" s="6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3">
      <c r="A537" s="1"/>
      <c r="B537" s="1"/>
      <c r="C537" s="1"/>
      <c r="D537" s="6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3">
      <c r="A538" s="1"/>
      <c r="B538" s="1"/>
      <c r="C538" s="1"/>
      <c r="D538" s="6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3">
      <c r="A539" s="1"/>
      <c r="B539" s="1"/>
      <c r="C539" s="1"/>
      <c r="D539" s="6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3">
      <c r="A540" s="1"/>
      <c r="B540" s="1"/>
      <c r="C540" s="1"/>
      <c r="D540" s="6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3">
      <c r="A541" s="1"/>
      <c r="B541" s="1"/>
      <c r="C541" s="1"/>
      <c r="D541" s="6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3">
      <c r="A542" s="1"/>
      <c r="B542" s="1"/>
      <c r="C542" s="1"/>
      <c r="D542" s="6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3">
      <c r="A543" s="1"/>
      <c r="B543" s="1"/>
      <c r="C543" s="1"/>
      <c r="D543" s="6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3">
      <c r="A544" s="1"/>
      <c r="B544" s="1"/>
      <c r="C544" s="1"/>
      <c r="D544" s="6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3">
      <c r="A545" s="1"/>
      <c r="B545" s="1"/>
      <c r="C545" s="1"/>
      <c r="D545" s="6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3">
      <c r="A546" s="1"/>
      <c r="B546" s="1"/>
      <c r="C546" s="1"/>
      <c r="D546" s="6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3">
      <c r="A547" s="1"/>
      <c r="B547" s="1"/>
      <c r="C547" s="1"/>
      <c r="D547" s="6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3">
      <c r="A548" s="1"/>
      <c r="B548" s="1"/>
      <c r="C548" s="1"/>
      <c r="D548" s="6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3">
      <c r="A549" s="1"/>
      <c r="B549" s="1"/>
      <c r="C549" s="1"/>
      <c r="D549" s="6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3">
      <c r="A550" s="1"/>
      <c r="B550" s="1"/>
      <c r="C550" s="1"/>
      <c r="D550" s="6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3">
      <c r="A551" s="1"/>
      <c r="B551" s="1"/>
      <c r="C551" s="1"/>
      <c r="D551" s="6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3">
      <c r="A552" s="1"/>
      <c r="B552" s="1"/>
      <c r="C552" s="1"/>
      <c r="D552" s="6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3">
      <c r="A553" s="1"/>
      <c r="B553" s="1"/>
      <c r="C553" s="1"/>
      <c r="D553" s="6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3">
      <c r="A554" s="1"/>
      <c r="B554" s="1"/>
      <c r="C554" s="1"/>
      <c r="D554" s="6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3">
      <c r="A555" s="1"/>
      <c r="B555" s="1"/>
      <c r="C555" s="1"/>
      <c r="D555" s="6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3">
      <c r="A556" s="1"/>
      <c r="B556" s="1"/>
      <c r="C556" s="1"/>
      <c r="D556" s="6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3">
      <c r="A557" s="1"/>
      <c r="B557" s="1"/>
      <c r="C557" s="1"/>
      <c r="D557" s="6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3">
      <c r="A558" s="1"/>
      <c r="B558" s="1"/>
      <c r="C558" s="1"/>
      <c r="D558" s="6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3">
      <c r="A559" s="1"/>
      <c r="B559" s="1"/>
      <c r="C559" s="1"/>
      <c r="D559" s="6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3">
      <c r="A560" s="1"/>
      <c r="B560" s="1"/>
      <c r="C560" s="1"/>
      <c r="D560" s="6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3">
      <c r="A561" s="1"/>
      <c r="B561" s="1"/>
      <c r="C561" s="1"/>
      <c r="D561" s="6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3">
      <c r="A562" s="1"/>
      <c r="B562" s="1"/>
      <c r="C562" s="1"/>
      <c r="D562" s="6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3">
      <c r="A563" s="1"/>
      <c r="B563" s="1"/>
      <c r="C563" s="1"/>
      <c r="D563" s="6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3">
      <c r="A564" s="1"/>
      <c r="B564" s="1"/>
      <c r="C564" s="1"/>
      <c r="D564" s="6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3">
      <c r="A565" s="1"/>
      <c r="B565" s="1"/>
      <c r="C565" s="1"/>
      <c r="D565" s="6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3">
      <c r="A566" s="1"/>
      <c r="B566" s="1"/>
      <c r="C566" s="1"/>
      <c r="D566" s="6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3">
      <c r="A567" s="1"/>
      <c r="B567" s="1"/>
      <c r="C567" s="1"/>
      <c r="D567" s="6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3">
      <c r="A568" s="1"/>
      <c r="B568" s="1"/>
      <c r="C568" s="1"/>
      <c r="D568" s="6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3">
      <c r="A569" s="1"/>
      <c r="B569" s="1"/>
      <c r="C569" s="1"/>
      <c r="D569" s="6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3">
      <c r="A570" s="1"/>
      <c r="B570" s="1"/>
      <c r="C570" s="1"/>
      <c r="D570" s="6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3">
      <c r="A571" s="1"/>
      <c r="B571" s="1"/>
      <c r="C571" s="1"/>
      <c r="D571" s="6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3">
      <c r="A572" s="1"/>
      <c r="B572" s="1"/>
      <c r="C572" s="1"/>
      <c r="D572" s="6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3">
      <c r="A573" s="1"/>
      <c r="B573" s="1"/>
      <c r="C573" s="1"/>
      <c r="D573" s="6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3">
      <c r="A574" s="1"/>
      <c r="B574" s="1"/>
      <c r="C574" s="1"/>
      <c r="D574" s="6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3">
      <c r="A575" s="1"/>
      <c r="B575" s="1"/>
      <c r="C575" s="1"/>
      <c r="D575" s="6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3">
      <c r="A576" s="1"/>
      <c r="B576" s="1"/>
      <c r="C576" s="1"/>
      <c r="D576" s="6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3">
      <c r="A577" s="1"/>
      <c r="B577" s="1"/>
      <c r="C577" s="1"/>
      <c r="D577" s="6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3">
      <c r="A578" s="1"/>
      <c r="B578" s="1"/>
      <c r="C578" s="1"/>
      <c r="D578" s="6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3">
      <c r="A579" s="1"/>
      <c r="B579" s="1"/>
      <c r="C579" s="1"/>
      <c r="D579" s="6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3">
      <c r="A580" s="1"/>
      <c r="B580" s="1"/>
      <c r="C580" s="1"/>
      <c r="D580" s="6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3">
      <c r="A581" s="1"/>
      <c r="B581" s="1"/>
      <c r="C581" s="1"/>
      <c r="D581" s="6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3">
      <c r="A582" s="1"/>
      <c r="B582" s="1"/>
      <c r="C582" s="1"/>
      <c r="D582" s="6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3">
      <c r="A583" s="1"/>
      <c r="B583" s="1"/>
      <c r="C583" s="1"/>
      <c r="D583" s="6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3">
      <c r="A584" s="1"/>
      <c r="B584" s="1"/>
      <c r="C584" s="1"/>
      <c r="D584" s="6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3">
      <c r="A585" s="1"/>
      <c r="B585" s="1"/>
      <c r="C585" s="1"/>
      <c r="D585" s="6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3">
      <c r="A586" s="1"/>
      <c r="B586" s="1"/>
      <c r="C586" s="1"/>
      <c r="D586" s="6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3">
      <c r="A587" s="1"/>
      <c r="B587" s="1"/>
      <c r="C587" s="1"/>
      <c r="D587" s="6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3">
      <c r="A588" s="1"/>
      <c r="B588" s="1"/>
      <c r="C588" s="1"/>
      <c r="D588" s="6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3">
      <c r="A589" s="1"/>
      <c r="B589" s="1"/>
      <c r="C589" s="1"/>
      <c r="D589" s="6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3">
      <c r="A590" s="1"/>
      <c r="B590" s="1"/>
      <c r="C590" s="1"/>
      <c r="D590" s="6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3">
      <c r="A591" s="1"/>
      <c r="B591" s="1"/>
      <c r="C591" s="1"/>
      <c r="D591" s="6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3">
      <c r="A592" s="1"/>
      <c r="B592" s="1"/>
      <c r="C592" s="1"/>
      <c r="D592" s="6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3">
      <c r="A593" s="1"/>
      <c r="B593" s="1"/>
      <c r="C593" s="1"/>
      <c r="D593" s="6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3">
      <c r="A594" s="1"/>
      <c r="B594" s="1"/>
      <c r="C594" s="1"/>
      <c r="D594" s="6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3">
      <c r="A595" s="1"/>
      <c r="B595" s="1"/>
      <c r="C595" s="1"/>
      <c r="D595" s="6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3">
      <c r="A596" s="1"/>
      <c r="B596" s="1"/>
      <c r="C596" s="1"/>
      <c r="D596" s="6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3">
      <c r="A597" s="1"/>
      <c r="B597" s="1"/>
      <c r="C597" s="1"/>
      <c r="D597" s="6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3">
      <c r="A598" s="1"/>
      <c r="B598" s="1"/>
      <c r="C598" s="1"/>
      <c r="D598" s="6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3">
      <c r="A599" s="1"/>
      <c r="B599" s="1"/>
      <c r="C599" s="1"/>
      <c r="D599" s="6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3">
      <c r="A600" s="1"/>
      <c r="B600" s="1"/>
      <c r="C600" s="1"/>
      <c r="D600" s="6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3">
      <c r="A601" s="1"/>
      <c r="B601" s="1"/>
      <c r="C601" s="1"/>
      <c r="D601" s="6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3">
      <c r="A602" s="1"/>
      <c r="B602" s="1"/>
      <c r="C602" s="1"/>
      <c r="D602" s="6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3">
      <c r="A603" s="1"/>
      <c r="B603" s="1"/>
      <c r="C603" s="1"/>
      <c r="D603" s="6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3">
      <c r="A604" s="1"/>
      <c r="B604" s="1"/>
      <c r="C604" s="1"/>
      <c r="D604" s="6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3">
      <c r="A605" s="1"/>
      <c r="B605" s="1"/>
      <c r="C605" s="1"/>
      <c r="D605" s="6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3">
      <c r="A606" s="1"/>
      <c r="B606" s="1"/>
      <c r="C606" s="1"/>
      <c r="D606" s="6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3">
      <c r="A607" s="1"/>
      <c r="B607" s="1"/>
      <c r="C607" s="1"/>
      <c r="D607" s="6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3">
      <c r="A608" s="1"/>
      <c r="B608" s="1"/>
      <c r="C608" s="1"/>
      <c r="D608" s="6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3">
      <c r="A609" s="1"/>
      <c r="B609" s="1"/>
      <c r="C609" s="1"/>
      <c r="D609" s="6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3">
      <c r="A610" s="1"/>
      <c r="B610" s="1"/>
      <c r="C610" s="1"/>
      <c r="D610" s="6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3">
      <c r="A611" s="1"/>
      <c r="B611" s="1"/>
      <c r="C611" s="1"/>
      <c r="D611" s="6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3">
      <c r="A612" s="1"/>
      <c r="B612" s="1"/>
      <c r="C612" s="1"/>
      <c r="D612" s="6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3">
      <c r="A613" s="1"/>
      <c r="B613" s="1"/>
      <c r="C613" s="1"/>
      <c r="D613" s="6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3">
      <c r="A614" s="1"/>
      <c r="B614" s="1"/>
      <c r="C614" s="1"/>
      <c r="D614" s="6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3">
      <c r="A615" s="1"/>
      <c r="B615" s="1"/>
      <c r="C615" s="1"/>
      <c r="D615" s="6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3">
      <c r="A616" s="1"/>
      <c r="B616" s="1"/>
      <c r="C616" s="1"/>
      <c r="D616" s="6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3">
      <c r="A617" s="1"/>
      <c r="B617" s="1"/>
      <c r="C617" s="1"/>
      <c r="D617" s="6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3">
      <c r="A618" s="1"/>
      <c r="B618" s="1"/>
      <c r="C618" s="1"/>
      <c r="D618" s="6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3">
      <c r="A619" s="1"/>
      <c r="B619" s="1"/>
      <c r="C619" s="1"/>
      <c r="D619" s="6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3">
      <c r="A620" s="1"/>
      <c r="B620" s="1"/>
      <c r="C620" s="1"/>
      <c r="D620" s="6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3">
      <c r="A621" s="1"/>
      <c r="B621" s="1"/>
      <c r="C621" s="1"/>
      <c r="D621" s="6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3">
      <c r="A622" s="1"/>
      <c r="B622" s="1"/>
      <c r="C622" s="1"/>
      <c r="D622" s="6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3">
      <c r="A623" s="1"/>
      <c r="B623" s="1"/>
      <c r="C623" s="1"/>
      <c r="D623" s="6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3">
      <c r="A624" s="1"/>
      <c r="B624" s="1"/>
      <c r="C624" s="1"/>
      <c r="D624" s="6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3">
      <c r="A625" s="1"/>
      <c r="B625" s="1"/>
      <c r="C625" s="1"/>
      <c r="D625" s="6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3">
      <c r="A626" s="1"/>
      <c r="B626" s="1"/>
      <c r="C626" s="1"/>
      <c r="D626" s="6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3">
      <c r="A627" s="1"/>
      <c r="B627" s="1"/>
      <c r="C627" s="1"/>
      <c r="D627" s="6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3">
      <c r="A628" s="1"/>
      <c r="B628" s="1"/>
      <c r="C628" s="1"/>
      <c r="D628" s="6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3">
      <c r="A629" s="1"/>
      <c r="B629" s="1"/>
      <c r="C629" s="1"/>
      <c r="D629" s="6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3">
      <c r="A630" s="1"/>
      <c r="B630" s="1"/>
      <c r="C630" s="1"/>
      <c r="D630" s="6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3">
      <c r="A631" s="1"/>
      <c r="B631" s="1"/>
      <c r="C631" s="1"/>
      <c r="D631" s="6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3">
      <c r="A632" s="1"/>
      <c r="B632" s="1"/>
      <c r="C632" s="1"/>
      <c r="D632" s="6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3">
      <c r="A633" s="1"/>
      <c r="B633" s="1"/>
      <c r="C633" s="1"/>
      <c r="D633" s="6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3">
      <c r="A634" s="1"/>
      <c r="B634" s="1"/>
      <c r="C634" s="1"/>
      <c r="D634" s="6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3">
      <c r="A635" s="1"/>
      <c r="B635" s="1"/>
      <c r="C635" s="1"/>
      <c r="D635" s="6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3">
      <c r="A636" s="1"/>
      <c r="B636" s="1"/>
      <c r="C636" s="1"/>
      <c r="D636" s="6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3">
      <c r="A637" s="1"/>
      <c r="B637" s="1"/>
      <c r="C637" s="1"/>
      <c r="D637" s="6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3">
      <c r="A638" s="1"/>
      <c r="B638" s="1"/>
      <c r="C638" s="1"/>
      <c r="D638" s="6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3">
      <c r="A639" s="1"/>
      <c r="B639" s="1"/>
      <c r="C639" s="1"/>
      <c r="D639" s="6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3">
      <c r="A640" s="1"/>
      <c r="B640" s="1"/>
      <c r="C640" s="1"/>
      <c r="D640" s="6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3">
      <c r="A641" s="1"/>
      <c r="B641" s="1"/>
      <c r="C641" s="1"/>
      <c r="D641" s="6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3">
      <c r="A642" s="1"/>
      <c r="B642" s="1"/>
      <c r="C642" s="1"/>
      <c r="D642" s="6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3">
      <c r="A643" s="1"/>
      <c r="B643" s="1"/>
      <c r="C643" s="1"/>
      <c r="D643" s="6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3">
      <c r="A644" s="1"/>
      <c r="B644" s="1"/>
      <c r="C644" s="1"/>
      <c r="D644" s="6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3">
      <c r="A645" s="1"/>
      <c r="B645" s="1"/>
      <c r="C645" s="1"/>
      <c r="D645" s="6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3">
      <c r="A646" s="1"/>
      <c r="B646" s="1"/>
      <c r="C646" s="1"/>
      <c r="D646" s="6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3">
      <c r="A647" s="1"/>
      <c r="B647" s="1"/>
      <c r="C647" s="1"/>
      <c r="D647" s="6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3">
      <c r="A648" s="1"/>
      <c r="B648" s="1"/>
      <c r="C648" s="1"/>
      <c r="D648" s="6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3">
      <c r="A649" s="1"/>
      <c r="B649" s="1"/>
      <c r="C649" s="1"/>
      <c r="D649" s="6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3">
      <c r="A650" s="1"/>
      <c r="B650" s="1"/>
      <c r="C650" s="1"/>
      <c r="D650" s="6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3">
      <c r="A651" s="1"/>
      <c r="B651" s="1"/>
      <c r="C651" s="1"/>
      <c r="D651" s="6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3">
      <c r="A652" s="1"/>
      <c r="B652" s="1"/>
      <c r="C652" s="1"/>
      <c r="D652" s="6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3">
      <c r="A653" s="1"/>
      <c r="B653" s="1"/>
      <c r="C653" s="1"/>
      <c r="D653" s="6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3">
      <c r="A654" s="1"/>
      <c r="B654" s="1"/>
      <c r="C654" s="1"/>
      <c r="D654" s="6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3">
      <c r="A655" s="1"/>
      <c r="B655" s="1"/>
      <c r="C655" s="1"/>
      <c r="D655" s="6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3">
      <c r="A656" s="1"/>
      <c r="B656" s="1"/>
      <c r="C656" s="1"/>
      <c r="D656" s="6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3">
      <c r="A657" s="1"/>
      <c r="B657" s="1"/>
      <c r="C657" s="1"/>
      <c r="D657" s="6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3">
      <c r="A658" s="1"/>
      <c r="B658" s="1"/>
      <c r="C658" s="1"/>
      <c r="D658" s="6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3">
      <c r="A659" s="1"/>
      <c r="B659" s="1"/>
      <c r="C659" s="1"/>
      <c r="D659" s="6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3">
      <c r="A660" s="1"/>
      <c r="B660" s="1"/>
      <c r="C660" s="1"/>
      <c r="D660" s="6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3">
      <c r="A661" s="1"/>
      <c r="B661" s="1"/>
      <c r="C661" s="1"/>
      <c r="D661" s="6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3">
      <c r="A662" s="1"/>
      <c r="B662" s="1"/>
      <c r="C662" s="1"/>
      <c r="D662" s="6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3">
      <c r="A663" s="1"/>
      <c r="B663" s="1"/>
      <c r="C663" s="1"/>
      <c r="D663" s="6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3">
      <c r="A664" s="1"/>
      <c r="B664" s="1"/>
      <c r="C664" s="1"/>
      <c r="D664" s="6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3">
      <c r="A665" s="1"/>
      <c r="B665" s="1"/>
      <c r="C665" s="1"/>
      <c r="D665" s="6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3">
      <c r="A666" s="1"/>
      <c r="B666" s="1"/>
      <c r="C666" s="1"/>
      <c r="D666" s="6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3">
      <c r="A667" s="1"/>
      <c r="B667" s="1"/>
      <c r="C667" s="1"/>
      <c r="D667" s="6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3">
      <c r="A668" s="1"/>
      <c r="B668" s="1"/>
      <c r="C668" s="1"/>
      <c r="D668" s="6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3">
      <c r="A669" s="1"/>
      <c r="B669" s="1"/>
      <c r="C669" s="1"/>
      <c r="D669" s="6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3">
      <c r="A670" s="1"/>
      <c r="B670" s="1"/>
      <c r="C670" s="1"/>
      <c r="D670" s="6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3">
      <c r="A671" s="1"/>
      <c r="B671" s="1"/>
      <c r="C671" s="1"/>
      <c r="D671" s="6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3">
      <c r="A672" s="1"/>
      <c r="B672" s="1"/>
      <c r="C672" s="1"/>
      <c r="D672" s="6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3">
      <c r="A673" s="1"/>
      <c r="B673" s="1"/>
      <c r="C673" s="1"/>
      <c r="D673" s="6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3">
      <c r="A674" s="1"/>
      <c r="B674" s="1"/>
      <c r="C674" s="1"/>
      <c r="D674" s="6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3">
      <c r="A675" s="1"/>
      <c r="B675" s="1"/>
      <c r="C675" s="1"/>
      <c r="D675" s="6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3">
      <c r="A676" s="1"/>
      <c r="B676" s="1"/>
      <c r="C676" s="1"/>
      <c r="D676" s="6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3">
      <c r="A677" s="1"/>
      <c r="B677" s="1"/>
      <c r="C677" s="1"/>
      <c r="D677" s="6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3">
      <c r="A678" s="1"/>
      <c r="B678" s="1"/>
      <c r="C678" s="1"/>
      <c r="D678" s="6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3">
      <c r="A679" s="1"/>
      <c r="B679" s="1"/>
      <c r="C679" s="1"/>
      <c r="D679" s="6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3">
      <c r="A680" s="1"/>
      <c r="B680" s="1"/>
      <c r="C680" s="1"/>
      <c r="D680" s="6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3">
      <c r="A681" s="1"/>
      <c r="B681" s="1"/>
      <c r="C681" s="1"/>
      <c r="D681" s="6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3">
      <c r="A682" s="1"/>
      <c r="B682" s="1"/>
      <c r="C682" s="1"/>
      <c r="D682" s="6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3">
      <c r="A683" s="1"/>
      <c r="B683" s="1"/>
      <c r="C683" s="1"/>
      <c r="D683" s="6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3">
      <c r="A684" s="1"/>
      <c r="B684" s="1"/>
      <c r="C684" s="1"/>
      <c r="D684" s="6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3">
      <c r="A685" s="1"/>
      <c r="B685" s="1"/>
      <c r="C685" s="1"/>
      <c r="D685" s="6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3">
      <c r="A686" s="1"/>
      <c r="B686" s="1"/>
      <c r="C686" s="1"/>
      <c r="D686" s="6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3">
      <c r="A687" s="1"/>
      <c r="B687" s="1"/>
      <c r="C687" s="1"/>
      <c r="D687" s="6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3">
      <c r="A688" s="1"/>
      <c r="B688" s="1"/>
      <c r="C688" s="1"/>
      <c r="D688" s="6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3">
      <c r="A689" s="1"/>
      <c r="B689" s="1"/>
      <c r="C689" s="1"/>
      <c r="D689" s="6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3">
      <c r="A690" s="1"/>
      <c r="B690" s="1"/>
      <c r="C690" s="1"/>
      <c r="D690" s="6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3">
      <c r="A691" s="1"/>
      <c r="B691" s="1"/>
      <c r="C691" s="1"/>
      <c r="D691" s="6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3">
      <c r="A692" s="1"/>
      <c r="B692" s="1"/>
      <c r="C692" s="1"/>
      <c r="D692" s="6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3">
      <c r="A693" s="1"/>
      <c r="B693" s="1"/>
      <c r="C693" s="1"/>
      <c r="D693" s="6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3">
      <c r="A694" s="1"/>
      <c r="B694" s="1"/>
      <c r="C694" s="1"/>
      <c r="D694" s="6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3">
      <c r="A695" s="1"/>
      <c r="B695" s="1"/>
      <c r="C695" s="1"/>
      <c r="D695" s="6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3">
      <c r="A696" s="1"/>
      <c r="B696" s="1"/>
      <c r="C696" s="1"/>
      <c r="D696" s="6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3">
      <c r="A697" s="1"/>
      <c r="B697" s="1"/>
      <c r="C697" s="1"/>
      <c r="D697" s="6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3">
      <c r="A698" s="1"/>
      <c r="B698" s="1"/>
      <c r="C698" s="1"/>
      <c r="D698" s="6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3">
      <c r="A699" s="1"/>
      <c r="B699" s="1"/>
      <c r="C699" s="1"/>
      <c r="D699" s="6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3">
      <c r="A700" s="1"/>
      <c r="B700" s="1"/>
      <c r="C700" s="1"/>
      <c r="D700" s="6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3">
      <c r="A701" s="1"/>
      <c r="B701" s="1"/>
      <c r="C701" s="1"/>
      <c r="D701" s="6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3">
      <c r="A702" s="1"/>
      <c r="B702" s="1"/>
      <c r="C702" s="1"/>
      <c r="D702" s="6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3">
      <c r="A703" s="1"/>
      <c r="B703" s="1"/>
      <c r="C703" s="1"/>
      <c r="D703" s="6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3">
      <c r="A704" s="1"/>
      <c r="B704" s="1"/>
      <c r="C704" s="1"/>
      <c r="D704" s="6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3">
      <c r="A705" s="1"/>
      <c r="B705" s="1"/>
      <c r="C705" s="1"/>
      <c r="D705" s="6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3">
      <c r="A706" s="1"/>
      <c r="B706" s="1"/>
      <c r="C706" s="1"/>
      <c r="D706" s="6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3">
      <c r="A707" s="1"/>
      <c r="B707" s="1"/>
      <c r="C707" s="1"/>
      <c r="D707" s="6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3">
      <c r="A708" s="1"/>
      <c r="B708" s="1"/>
      <c r="C708" s="1"/>
      <c r="D708" s="6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3">
      <c r="A709" s="1"/>
      <c r="B709" s="1"/>
      <c r="C709" s="1"/>
      <c r="D709" s="6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3">
      <c r="A710" s="1"/>
      <c r="B710" s="1"/>
      <c r="C710" s="1"/>
      <c r="D710" s="6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3">
      <c r="A711" s="1"/>
      <c r="B711" s="1"/>
      <c r="C711" s="1"/>
      <c r="D711" s="6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3">
      <c r="A712" s="1"/>
      <c r="B712" s="1"/>
      <c r="C712" s="1"/>
      <c r="D712" s="6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3">
      <c r="A713" s="1"/>
      <c r="B713" s="1"/>
      <c r="C713" s="1"/>
      <c r="D713" s="6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3">
      <c r="A714" s="1"/>
      <c r="B714" s="1"/>
      <c r="C714" s="1"/>
      <c r="D714" s="6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3">
      <c r="A715" s="1"/>
      <c r="B715" s="1"/>
      <c r="C715" s="1"/>
      <c r="D715" s="6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3">
      <c r="A716" s="1"/>
      <c r="B716" s="1"/>
      <c r="C716" s="1"/>
      <c r="D716" s="6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3">
      <c r="A717" s="1"/>
      <c r="B717" s="1"/>
      <c r="C717" s="1"/>
      <c r="D717" s="6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3">
      <c r="A718" s="1"/>
      <c r="B718" s="1"/>
      <c r="C718" s="1"/>
      <c r="D718" s="6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3">
      <c r="A719" s="1"/>
      <c r="B719" s="1"/>
      <c r="C719" s="1"/>
      <c r="D719" s="6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3">
      <c r="A720" s="1"/>
      <c r="B720" s="1"/>
      <c r="C720" s="1"/>
      <c r="D720" s="6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3">
      <c r="A721" s="1"/>
      <c r="B721" s="1"/>
      <c r="C721" s="1"/>
      <c r="D721" s="6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3">
      <c r="A722" s="1"/>
      <c r="B722" s="1"/>
      <c r="C722" s="1"/>
      <c r="D722" s="6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3">
      <c r="A723" s="1"/>
      <c r="B723" s="1"/>
      <c r="C723" s="1"/>
      <c r="D723" s="6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3">
      <c r="A724" s="1"/>
      <c r="B724" s="1"/>
      <c r="C724" s="1"/>
      <c r="D724" s="6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3">
      <c r="A725" s="1"/>
      <c r="B725" s="1"/>
      <c r="C725" s="1"/>
      <c r="D725" s="6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3">
      <c r="A726" s="1"/>
      <c r="B726" s="1"/>
      <c r="C726" s="1"/>
      <c r="D726" s="6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3">
      <c r="A727" s="1"/>
      <c r="B727" s="1"/>
      <c r="C727" s="1"/>
      <c r="D727" s="6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3">
      <c r="A728" s="1"/>
      <c r="B728" s="1"/>
      <c r="C728" s="1"/>
      <c r="D728" s="6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3">
      <c r="A729" s="1"/>
      <c r="B729" s="1"/>
      <c r="C729" s="1"/>
      <c r="D729" s="6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3">
      <c r="A730" s="1"/>
      <c r="B730" s="1"/>
      <c r="C730" s="1"/>
      <c r="D730" s="6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3">
      <c r="A731" s="1"/>
      <c r="B731" s="1"/>
      <c r="C731" s="1"/>
      <c r="D731" s="6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3">
      <c r="A732" s="1"/>
      <c r="B732" s="1"/>
      <c r="C732" s="1"/>
      <c r="D732" s="6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3">
      <c r="A733" s="1"/>
      <c r="B733" s="1"/>
      <c r="C733" s="1"/>
      <c r="D733" s="6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3">
      <c r="A734" s="1"/>
      <c r="B734" s="1"/>
      <c r="C734" s="1"/>
      <c r="D734" s="6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3">
      <c r="A735" s="1"/>
      <c r="B735" s="1"/>
      <c r="C735" s="1"/>
      <c r="D735" s="6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3">
      <c r="A736" s="1"/>
      <c r="B736" s="1"/>
      <c r="C736" s="1"/>
      <c r="D736" s="6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3">
      <c r="A737" s="1"/>
      <c r="B737" s="1"/>
      <c r="C737" s="1"/>
      <c r="D737" s="6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3">
      <c r="A738" s="1"/>
      <c r="B738" s="1"/>
      <c r="C738" s="1"/>
      <c r="D738" s="6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3">
      <c r="A739" s="1"/>
      <c r="B739" s="1"/>
      <c r="C739" s="1"/>
      <c r="D739" s="6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3">
      <c r="A740" s="1"/>
      <c r="B740" s="1"/>
      <c r="C740" s="1"/>
      <c r="D740" s="6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3">
      <c r="A741" s="1"/>
      <c r="B741" s="1"/>
      <c r="C741" s="1"/>
      <c r="D741" s="6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3">
      <c r="A742" s="1"/>
      <c r="B742" s="1"/>
      <c r="C742" s="1"/>
      <c r="D742" s="6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3">
      <c r="A743" s="1"/>
      <c r="B743" s="1"/>
      <c r="C743" s="1"/>
      <c r="D743" s="6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3">
      <c r="A744" s="1"/>
      <c r="B744" s="1"/>
      <c r="C744" s="1"/>
      <c r="D744" s="6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3">
      <c r="A745" s="1"/>
      <c r="B745" s="1"/>
      <c r="C745" s="1"/>
      <c r="D745" s="6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3">
      <c r="A746" s="1"/>
      <c r="B746" s="1"/>
      <c r="C746" s="1"/>
      <c r="D746" s="6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3">
      <c r="A747" s="1"/>
      <c r="B747" s="1"/>
      <c r="C747" s="1"/>
      <c r="D747" s="6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3">
      <c r="A748" s="1"/>
      <c r="B748" s="1"/>
      <c r="C748" s="1"/>
      <c r="D748" s="6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3">
      <c r="A749" s="1"/>
      <c r="B749" s="1"/>
      <c r="C749" s="1"/>
      <c r="D749" s="6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3">
      <c r="A750" s="1"/>
      <c r="B750" s="1"/>
      <c r="C750" s="1"/>
      <c r="D750" s="6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3">
      <c r="A751" s="1"/>
      <c r="B751" s="1"/>
      <c r="C751" s="1"/>
      <c r="D751" s="6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3">
      <c r="A752" s="1"/>
      <c r="B752" s="1"/>
      <c r="C752" s="1"/>
      <c r="D752" s="6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3">
      <c r="A753" s="1"/>
      <c r="B753" s="1"/>
      <c r="C753" s="1"/>
      <c r="D753" s="6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3">
      <c r="A754" s="1"/>
      <c r="B754" s="1"/>
      <c r="C754" s="1"/>
      <c r="D754" s="6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3">
      <c r="A755" s="1"/>
      <c r="B755" s="1"/>
      <c r="C755" s="1"/>
      <c r="D755" s="6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3">
      <c r="A756" s="1"/>
      <c r="B756" s="1"/>
      <c r="C756" s="1"/>
      <c r="D756" s="6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3">
      <c r="A757" s="1"/>
      <c r="B757" s="1"/>
      <c r="C757" s="1"/>
      <c r="D757" s="6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3">
      <c r="A758" s="1"/>
      <c r="B758" s="1"/>
      <c r="C758" s="1"/>
      <c r="D758" s="6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3">
      <c r="A759" s="1"/>
      <c r="B759" s="1"/>
      <c r="C759" s="1"/>
      <c r="D759" s="6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3">
      <c r="A760" s="1"/>
      <c r="B760" s="1"/>
      <c r="C760" s="1"/>
      <c r="D760" s="6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3">
      <c r="A761" s="1"/>
      <c r="B761" s="1"/>
      <c r="C761" s="1"/>
      <c r="D761" s="6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3">
      <c r="A762" s="1"/>
      <c r="B762" s="1"/>
      <c r="C762" s="1"/>
      <c r="D762" s="6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3">
      <c r="A763" s="1"/>
      <c r="B763" s="1"/>
      <c r="C763" s="1"/>
      <c r="D763" s="6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3">
      <c r="A764" s="1"/>
      <c r="B764" s="1"/>
      <c r="C764" s="1"/>
      <c r="D764" s="6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3">
      <c r="A765" s="1"/>
      <c r="B765" s="1"/>
      <c r="C765" s="1"/>
      <c r="D765" s="6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3">
      <c r="A766" s="1"/>
      <c r="B766" s="1"/>
      <c r="C766" s="1"/>
      <c r="D766" s="6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3">
      <c r="A767" s="1"/>
      <c r="B767" s="1"/>
      <c r="C767" s="1"/>
      <c r="D767" s="6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3">
      <c r="A768" s="1"/>
      <c r="B768" s="1"/>
      <c r="C768" s="1"/>
      <c r="D768" s="6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3">
      <c r="A769" s="1"/>
      <c r="B769" s="1"/>
      <c r="C769" s="1"/>
      <c r="D769" s="6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3">
      <c r="A770" s="1"/>
      <c r="B770" s="1"/>
      <c r="C770" s="1"/>
      <c r="D770" s="6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3">
      <c r="A771" s="1"/>
      <c r="B771" s="1"/>
      <c r="C771" s="1"/>
      <c r="D771" s="6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3">
      <c r="A772" s="1"/>
      <c r="B772" s="1"/>
      <c r="C772" s="1"/>
      <c r="D772" s="6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3">
      <c r="A773" s="1"/>
      <c r="B773" s="1"/>
      <c r="C773" s="1"/>
      <c r="D773" s="6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3">
      <c r="A774" s="1"/>
      <c r="B774" s="1"/>
      <c r="C774" s="1"/>
      <c r="D774" s="6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3">
      <c r="A775" s="1"/>
      <c r="B775" s="1"/>
      <c r="C775" s="1"/>
      <c r="D775" s="6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3">
      <c r="A776" s="1"/>
      <c r="B776" s="1"/>
      <c r="C776" s="1"/>
      <c r="D776" s="6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3">
      <c r="A777" s="1"/>
      <c r="B777" s="1"/>
      <c r="C777" s="1"/>
      <c r="D777" s="6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3">
      <c r="A778" s="1"/>
      <c r="B778" s="1"/>
      <c r="C778" s="1"/>
      <c r="D778" s="6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3">
      <c r="A779" s="1"/>
      <c r="B779" s="1"/>
      <c r="C779" s="1"/>
      <c r="D779" s="6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3">
      <c r="A780" s="1"/>
      <c r="B780" s="1"/>
      <c r="C780" s="1"/>
      <c r="D780" s="6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3">
      <c r="A781" s="1"/>
      <c r="B781" s="1"/>
      <c r="C781" s="1"/>
      <c r="D781" s="6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3">
      <c r="A782" s="1"/>
      <c r="B782" s="1"/>
      <c r="C782" s="1"/>
      <c r="D782" s="6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3">
      <c r="A783" s="1"/>
      <c r="B783" s="1"/>
      <c r="C783" s="1"/>
      <c r="D783" s="6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3">
      <c r="A784" s="1"/>
      <c r="B784" s="1"/>
      <c r="C784" s="1"/>
      <c r="D784" s="6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3">
      <c r="A785" s="1"/>
      <c r="B785" s="1"/>
      <c r="C785" s="1"/>
      <c r="D785" s="6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3">
      <c r="A786" s="1"/>
      <c r="B786" s="1"/>
      <c r="C786" s="1"/>
      <c r="D786" s="6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3">
      <c r="A787" s="1"/>
      <c r="B787" s="1"/>
      <c r="C787" s="1"/>
      <c r="D787" s="6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3">
      <c r="A788" s="1"/>
      <c r="B788" s="1"/>
      <c r="C788" s="1"/>
      <c r="D788" s="6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3">
      <c r="A789" s="1"/>
      <c r="B789" s="1"/>
      <c r="C789" s="1"/>
      <c r="D789" s="6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3">
      <c r="A790" s="1"/>
      <c r="B790" s="1"/>
      <c r="C790" s="1"/>
      <c r="D790" s="6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3">
      <c r="A791" s="1"/>
      <c r="B791" s="1"/>
      <c r="C791" s="1"/>
      <c r="D791" s="6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3">
      <c r="A792" s="1"/>
      <c r="B792" s="1"/>
      <c r="C792" s="1"/>
      <c r="D792" s="6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3">
      <c r="A793" s="1"/>
      <c r="B793" s="1"/>
      <c r="C793" s="1"/>
      <c r="D793" s="6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3">
      <c r="A794" s="1"/>
      <c r="B794" s="1"/>
      <c r="C794" s="1"/>
      <c r="D794" s="6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3">
      <c r="A795" s="1"/>
      <c r="B795" s="1"/>
      <c r="C795" s="1"/>
      <c r="D795" s="6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3">
      <c r="A796" s="1"/>
      <c r="B796" s="1"/>
      <c r="C796" s="1"/>
      <c r="D796" s="6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3">
      <c r="A797" s="1"/>
      <c r="B797" s="1"/>
      <c r="C797" s="1"/>
      <c r="D797" s="6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3">
      <c r="A798" s="1"/>
      <c r="B798" s="1"/>
      <c r="C798" s="1"/>
      <c r="D798" s="6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3">
      <c r="A799" s="1"/>
      <c r="B799" s="1"/>
      <c r="C799" s="1"/>
      <c r="D799" s="6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3">
      <c r="A800" s="1"/>
      <c r="B800" s="1"/>
      <c r="C800" s="1"/>
      <c r="D800" s="6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3">
      <c r="A801" s="1"/>
      <c r="B801" s="1"/>
      <c r="C801" s="1"/>
      <c r="D801" s="6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3">
      <c r="A802" s="1"/>
      <c r="B802" s="1"/>
      <c r="C802" s="1"/>
      <c r="D802" s="6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3">
      <c r="A803" s="1"/>
      <c r="B803" s="1"/>
      <c r="C803" s="1"/>
      <c r="D803" s="6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3">
      <c r="A804" s="1"/>
      <c r="B804" s="1"/>
      <c r="C804" s="1"/>
      <c r="D804" s="6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3">
      <c r="A805" s="1"/>
      <c r="B805" s="1"/>
      <c r="C805" s="1"/>
      <c r="D805" s="6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3">
      <c r="A806" s="1"/>
      <c r="B806" s="1"/>
      <c r="C806" s="1"/>
      <c r="D806" s="6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3">
      <c r="A807" s="1"/>
      <c r="B807" s="1"/>
      <c r="C807" s="1"/>
      <c r="D807" s="6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3">
      <c r="A808" s="1"/>
      <c r="B808" s="1"/>
      <c r="C808" s="1"/>
      <c r="D808" s="6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3">
      <c r="A809" s="1"/>
      <c r="B809" s="1"/>
      <c r="C809" s="1"/>
      <c r="D809" s="6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3">
      <c r="A810" s="1"/>
      <c r="B810" s="1"/>
      <c r="C810" s="1"/>
      <c r="D810" s="6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3">
      <c r="A811" s="1"/>
      <c r="B811" s="1"/>
      <c r="C811" s="1"/>
      <c r="D811" s="6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3">
      <c r="A812" s="1"/>
      <c r="B812" s="1"/>
      <c r="C812" s="1"/>
      <c r="D812" s="6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3">
      <c r="A813" s="1"/>
      <c r="B813" s="1"/>
      <c r="C813" s="1"/>
      <c r="D813" s="6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3">
      <c r="A814" s="1"/>
      <c r="B814" s="1"/>
      <c r="C814" s="1"/>
      <c r="D814" s="6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3">
      <c r="A815" s="1"/>
      <c r="B815" s="1"/>
      <c r="C815" s="1"/>
      <c r="D815" s="6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3">
      <c r="A816" s="1"/>
      <c r="B816" s="1"/>
      <c r="C816" s="1"/>
      <c r="D816" s="6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3">
      <c r="A817" s="1"/>
      <c r="B817" s="1"/>
      <c r="C817" s="1"/>
      <c r="D817" s="6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3">
      <c r="A818" s="1"/>
      <c r="B818" s="1"/>
      <c r="C818" s="1"/>
      <c r="D818" s="6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3">
      <c r="A819" s="1"/>
      <c r="B819" s="1"/>
      <c r="C819" s="1"/>
      <c r="D819" s="6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3">
      <c r="A820" s="1"/>
      <c r="B820" s="1"/>
      <c r="C820" s="1"/>
      <c r="D820" s="6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3">
      <c r="A821" s="1"/>
      <c r="B821" s="1"/>
      <c r="C821" s="1"/>
      <c r="D821" s="6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3">
      <c r="A822" s="1"/>
      <c r="B822" s="1"/>
      <c r="C822" s="1"/>
      <c r="D822" s="6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3">
      <c r="A823" s="1"/>
      <c r="B823" s="1"/>
      <c r="C823" s="1"/>
      <c r="D823" s="6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3">
      <c r="A824" s="1"/>
      <c r="B824" s="1"/>
      <c r="C824" s="1"/>
      <c r="D824" s="6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3">
      <c r="A825" s="1"/>
      <c r="B825" s="1"/>
      <c r="C825" s="1"/>
      <c r="D825" s="6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3">
      <c r="A826" s="1"/>
      <c r="B826" s="1"/>
      <c r="C826" s="1"/>
      <c r="D826" s="6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3">
      <c r="A827" s="1"/>
      <c r="B827" s="1"/>
      <c r="C827" s="1"/>
      <c r="D827" s="6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3">
      <c r="A828" s="1"/>
      <c r="B828" s="1"/>
      <c r="C828" s="1"/>
      <c r="D828" s="6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3">
      <c r="A829" s="1"/>
      <c r="B829" s="1"/>
      <c r="C829" s="1"/>
      <c r="D829" s="6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3">
      <c r="A830" s="1"/>
      <c r="B830" s="1"/>
      <c r="C830" s="1"/>
      <c r="D830" s="6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3">
      <c r="A831" s="1"/>
      <c r="B831" s="1"/>
      <c r="C831" s="1"/>
      <c r="D831" s="6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3">
      <c r="A832" s="1"/>
      <c r="B832" s="1"/>
      <c r="C832" s="1"/>
      <c r="D832" s="6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3">
      <c r="A833" s="1"/>
      <c r="B833" s="1"/>
      <c r="C833" s="1"/>
      <c r="D833" s="6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3">
      <c r="A834" s="1"/>
      <c r="B834" s="1"/>
      <c r="C834" s="1"/>
      <c r="D834" s="6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3">
      <c r="A835" s="1"/>
      <c r="B835" s="1"/>
      <c r="C835" s="1"/>
      <c r="D835" s="6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3">
      <c r="A836" s="1"/>
      <c r="B836" s="1"/>
      <c r="C836" s="1"/>
      <c r="D836" s="6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3">
      <c r="A837" s="1"/>
      <c r="B837" s="1"/>
      <c r="C837" s="1"/>
      <c r="D837" s="6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3">
      <c r="A838" s="1"/>
      <c r="B838" s="1"/>
      <c r="C838" s="1"/>
      <c r="D838" s="6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3">
      <c r="A839" s="1"/>
      <c r="B839" s="1"/>
      <c r="C839" s="1"/>
      <c r="D839" s="6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3">
      <c r="A840" s="1"/>
      <c r="B840" s="1"/>
      <c r="C840" s="1"/>
      <c r="D840" s="6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3">
      <c r="A841" s="1"/>
      <c r="B841" s="1"/>
      <c r="C841" s="1"/>
      <c r="D841" s="6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3">
      <c r="A842" s="1"/>
      <c r="B842" s="1"/>
      <c r="C842" s="1"/>
      <c r="D842" s="6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3">
      <c r="A843" s="1"/>
      <c r="B843" s="1"/>
      <c r="C843" s="1"/>
      <c r="D843" s="6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3">
      <c r="A844" s="1"/>
      <c r="B844" s="1"/>
      <c r="C844" s="1"/>
      <c r="D844" s="6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3">
      <c r="A845" s="1"/>
      <c r="B845" s="1"/>
      <c r="C845" s="1"/>
      <c r="D845" s="6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3">
      <c r="A846" s="1"/>
      <c r="B846" s="1"/>
      <c r="C846" s="1"/>
      <c r="D846" s="6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3">
      <c r="A847" s="1"/>
      <c r="B847" s="1"/>
      <c r="C847" s="1"/>
      <c r="D847" s="6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3">
      <c r="A848" s="1"/>
      <c r="B848" s="1"/>
      <c r="C848" s="1"/>
      <c r="D848" s="6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3">
      <c r="A849" s="1"/>
      <c r="B849" s="1"/>
      <c r="C849" s="1"/>
      <c r="D849" s="6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3">
      <c r="A850" s="1"/>
      <c r="B850" s="1"/>
      <c r="C850" s="1"/>
      <c r="D850" s="6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3">
      <c r="A851" s="1"/>
      <c r="B851" s="1"/>
      <c r="C851" s="1"/>
      <c r="D851" s="6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3">
      <c r="A852" s="1"/>
      <c r="B852" s="1"/>
      <c r="C852" s="1"/>
      <c r="D852" s="6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3">
      <c r="A853" s="1"/>
      <c r="B853" s="1"/>
      <c r="C853" s="1"/>
      <c r="D853" s="6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3">
      <c r="A854" s="1"/>
      <c r="B854" s="1"/>
      <c r="C854" s="1"/>
      <c r="D854" s="6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3">
      <c r="A855" s="1"/>
      <c r="B855" s="1"/>
      <c r="C855" s="1"/>
      <c r="D855" s="6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3">
      <c r="A856" s="1"/>
      <c r="B856" s="1"/>
      <c r="C856" s="1"/>
      <c r="D856" s="6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3">
      <c r="A857" s="1"/>
      <c r="B857" s="1"/>
      <c r="C857" s="1"/>
      <c r="D857" s="6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3">
      <c r="A858" s="1"/>
      <c r="B858" s="1"/>
      <c r="C858" s="1"/>
      <c r="D858" s="6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3">
      <c r="A859" s="1"/>
      <c r="B859" s="1"/>
      <c r="C859" s="1"/>
      <c r="D859" s="6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3">
      <c r="A860" s="1"/>
      <c r="B860" s="1"/>
      <c r="C860" s="1"/>
      <c r="D860" s="6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3">
      <c r="A861" s="1"/>
      <c r="B861" s="1"/>
      <c r="C861" s="1"/>
      <c r="D861" s="6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3">
      <c r="A862" s="1"/>
      <c r="B862" s="1"/>
      <c r="C862" s="1"/>
      <c r="D862" s="6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3">
      <c r="A863" s="1"/>
      <c r="B863" s="1"/>
      <c r="C863" s="1"/>
      <c r="D863" s="6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3">
      <c r="A864" s="1"/>
      <c r="B864" s="1"/>
      <c r="C864" s="1"/>
      <c r="D864" s="6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3">
      <c r="A865" s="1"/>
      <c r="B865" s="1"/>
      <c r="C865" s="1"/>
      <c r="D865" s="6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3">
      <c r="A866" s="1"/>
      <c r="B866" s="1"/>
      <c r="C866" s="1"/>
      <c r="D866" s="6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3">
      <c r="A867" s="1"/>
      <c r="B867" s="1"/>
      <c r="C867" s="1"/>
      <c r="D867" s="6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3">
      <c r="A868" s="1"/>
      <c r="B868" s="1"/>
      <c r="C868" s="1"/>
      <c r="D868" s="6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3">
      <c r="A869" s="1"/>
      <c r="B869" s="1"/>
      <c r="C869" s="1"/>
      <c r="D869" s="6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3">
      <c r="A870" s="1"/>
      <c r="B870" s="1"/>
      <c r="C870" s="1"/>
      <c r="D870" s="6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3">
      <c r="A871" s="1"/>
      <c r="B871" s="1"/>
      <c r="C871" s="1"/>
      <c r="D871" s="6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3">
      <c r="A872" s="1"/>
      <c r="B872" s="1"/>
      <c r="C872" s="1"/>
      <c r="D872" s="6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3">
      <c r="A873" s="1"/>
      <c r="B873" s="1"/>
      <c r="C873" s="1"/>
      <c r="D873" s="6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3">
      <c r="A874" s="1"/>
      <c r="B874" s="1"/>
      <c r="C874" s="1"/>
      <c r="D874" s="6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3">
      <c r="A875" s="1"/>
      <c r="B875" s="1"/>
      <c r="C875" s="1"/>
      <c r="D875" s="6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3">
      <c r="A876" s="1"/>
      <c r="B876" s="1"/>
      <c r="C876" s="1"/>
      <c r="D876" s="6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3">
      <c r="A877" s="1"/>
      <c r="B877" s="1"/>
      <c r="C877" s="1"/>
      <c r="D877" s="6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3">
      <c r="A878" s="1"/>
      <c r="B878" s="1"/>
      <c r="C878" s="1"/>
      <c r="D878" s="6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3">
      <c r="A879" s="1"/>
      <c r="B879" s="1"/>
      <c r="C879" s="1"/>
      <c r="D879" s="6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3">
      <c r="A880" s="1"/>
      <c r="B880" s="1"/>
      <c r="C880" s="1"/>
      <c r="D880" s="6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3">
      <c r="A881" s="1"/>
      <c r="B881" s="1"/>
      <c r="C881" s="1"/>
      <c r="D881" s="6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3">
      <c r="A882" s="1"/>
      <c r="B882" s="1"/>
      <c r="C882" s="1"/>
      <c r="D882" s="6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3">
      <c r="A883" s="1"/>
      <c r="B883" s="1"/>
      <c r="C883" s="1"/>
      <c r="D883" s="6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3">
      <c r="A884" s="1"/>
      <c r="B884" s="1"/>
      <c r="C884" s="1"/>
      <c r="D884" s="6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3">
      <c r="A885" s="1"/>
      <c r="B885" s="1"/>
      <c r="C885" s="1"/>
      <c r="D885" s="6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3">
      <c r="A886" s="1"/>
      <c r="B886" s="1"/>
      <c r="C886" s="1"/>
      <c r="D886" s="6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3">
      <c r="A887" s="1"/>
      <c r="B887" s="1"/>
      <c r="C887" s="1"/>
      <c r="D887" s="6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3">
      <c r="A888" s="1"/>
      <c r="B888" s="1"/>
      <c r="C888" s="1"/>
      <c r="D888" s="6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3">
      <c r="A889" s="1"/>
      <c r="B889" s="1"/>
      <c r="C889" s="1"/>
      <c r="D889" s="6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3">
      <c r="A890" s="1"/>
      <c r="B890" s="1"/>
      <c r="C890" s="1"/>
      <c r="D890" s="6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3">
      <c r="A891" s="1"/>
      <c r="B891" s="1"/>
      <c r="C891" s="1"/>
      <c r="D891" s="6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3">
      <c r="A892" s="1"/>
      <c r="B892" s="1"/>
      <c r="C892" s="1"/>
      <c r="D892" s="6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3">
      <c r="A893" s="1"/>
      <c r="B893" s="1"/>
      <c r="C893" s="1"/>
      <c r="D893" s="6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3">
      <c r="A894" s="1"/>
      <c r="B894" s="1"/>
      <c r="C894" s="1"/>
      <c r="D894" s="6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3">
      <c r="A895" s="1"/>
      <c r="B895" s="1"/>
      <c r="C895" s="1"/>
      <c r="D895" s="6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3">
      <c r="A896" s="1"/>
      <c r="B896" s="1"/>
      <c r="C896" s="1"/>
      <c r="D896" s="6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3">
      <c r="A897" s="1"/>
      <c r="B897" s="1"/>
      <c r="C897" s="1"/>
      <c r="D897" s="6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3">
      <c r="A898" s="1"/>
      <c r="B898" s="1"/>
      <c r="C898" s="1"/>
      <c r="D898" s="6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3">
      <c r="A899" s="1"/>
      <c r="B899" s="1"/>
      <c r="C899" s="1"/>
      <c r="D899" s="6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3">
      <c r="A900" s="1"/>
      <c r="B900" s="1"/>
      <c r="C900" s="1"/>
      <c r="D900" s="6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3">
      <c r="A901" s="1"/>
      <c r="B901" s="1"/>
      <c r="C901" s="1"/>
      <c r="D901" s="6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3">
      <c r="A902" s="1"/>
      <c r="B902" s="1"/>
      <c r="C902" s="1"/>
      <c r="D902" s="6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3">
      <c r="A903" s="1"/>
      <c r="B903" s="1"/>
      <c r="C903" s="1"/>
      <c r="D903" s="6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3">
      <c r="A904" s="1"/>
      <c r="B904" s="1"/>
      <c r="C904" s="1"/>
      <c r="D904" s="6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3">
      <c r="A905" s="1"/>
      <c r="B905" s="1"/>
      <c r="C905" s="1"/>
      <c r="D905" s="6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3">
      <c r="A906" s="1"/>
      <c r="B906" s="1"/>
      <c r="C906" s="1"/>
      <c r="D906" s="6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3">
      <c r="A907" s="1"/>
      <c r="B907" s="1"/>
      <c r="C907" s="1"/>
      <c r="D907" s="6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3">
      <c r="A908" s="1"/>
      <c r="B908" s="1"/>
      <c r="C908" s="1"/>
      <c r="D908" s="6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3">
      <c r="A909" s="1"/>
      <c r="B909" s="1"/>
      <c r="C909" s="1"/>
      <c r="D909" s="6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3">
      <c r="A910" s="1"/>
      <c r="B910" s="1"/>
      <c r="C910" s="1"/>
      <c r="D910" s="6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3">
      <c r="A911" s="1"/>
      <c r="B911" s="1"/>
      <c r="C911" s="1"/>
      <c r="D911" s="6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3">
      <c r="A912" s="1"/>
      <c r="B912" s="1"/>
      <c r="C912" s="1"/>
      <c r="D912" s="6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3">
      <c r="A913" s="1"/>
      <c r="B913" s="1"/>
      <c r="C913" s="1"/>
      <c r="D913" s="6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3">
      <c r="A914" s="1"/>
      <c r="B914" s="1"/>
      <c r="C914" s="1"/>
      <c r="D914" s="6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3">
      <c r="A915" s="1"/>
      <c r="B915" s="1"/>
      <c r="C915" s="1"/>
      <c r="D915" s="6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3">
      <c r="A916" s="1"/>
      <c r="B916" s="1"/>
      <c r="C916" s="1"/>
      <c r="D916" s="6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3">
      <c r="A917" s="1"/>
      <c r="B917" s="1"/>
      <c r="C917" s="1"/>
      <c r="D917" s="6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3">
      <c r="A918" s="1"/>
      <c r="B918" s="1"/>
      <c r="C918" s="1"/>
      <c r="D918" s="6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3">
      <c r="A919" s="1"/>
      <c r="B919" s="1"/>
      <c r="C919" s="1"/>
      <c r="D919" s="6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3">
      <c r="A920" s="1"/>
      <c r="B920" s="1"/>
      <c r="C920" s="1"/>
      <c r="D920" s="6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3">
      <c r="A921" s="1"/>
      <c r="B921" s="1"/>
      <c r="C921" s="1"/>
      <c r="D921" s="6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3">
      <c r="A922" s="1"/>
      <c r="B922" s="1"/>
      <c r="C922" s="1"/>
      <c r="D922" s="6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3">
      <c r="A923" s="1"/>
      <c r="B923" s="1"/>
      <c r="C923" s="1"/>
      <c r="D923" s="6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3">
      <c r="A924" s="1"/>
      <c r="B924" s="1"/>
      <c r="C924" s="1"/>
      <c r="D924" s="6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3">
      <c r="A925" s="1"/>
      <c r="B925" s="1"/>
      <c r="C925" s="1"/>
      <c r="D925" s="6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3">
      <c r="A926" s="1"/>
      <c r="B926" s="1"/>
      <c r="C926" s="1"/>
      <c r="D926" s="6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3">
      <c r="A927" s="1"/>
      <c r="B927" s="1"/>
      <c r="C927" s="1"/>
      <c r="D927" s="6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3">
      <c r="A928" s="1"/>
      <c r="B928" s="1"/>
      <c r="C928" s="1"/>
      <c r="D928" s="6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3">
      <c r="A929" s="1"/>
      <c r="B929" s="1"/>
      <c r="C929" s="1"/>
      <c r="D929" s="6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3">
      <c r="A930" s="1"/>
      <c r="B930" s="1"/>
      <c r="C930" s="1"/>
      <c r="D930" s="6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3">
      <c r="A931" s="1"/>
      <c r="B931" s="1"/>
      <c r="C931" s="1"/>
      <c r="D931" s="6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3">
      <c r="A932" s="1"/>
      <c r="B932" s="1"/>
      <c r="C932" s="1"/>
      <c r="D932" s="6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3">
      <c r="A933" s="1"/>
      <c r="B933" s="1"/>
      <c r="C933" s="1"/>
      <c r="D933" s="6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3">
      <c r="A934" s="1"/>
      <c r="B934" s="1"/>
      <c r="C934" s="1"/>
      <c r="D934" s="6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3">
      <c r="A935" s="1"/>
      <c r="B935" s="1"/>
      <c r="C935" s="1"/>
      <c r="D935" s="6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3">
      <c r="A936" s="1"/>
      <c r="B936" s="1"/>
      <c r="C936" s="1"/>
      <c r="D936" s="6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3">
      <c r="A937" s="1"/>
      <c r="B937" s="1"/>
      <c r="C937" s="1"/>
      <c r="D937" s="6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3">
      <c r="A938" s="1"/>
      <c r="B938" s="1"/>
      <c r="C938" s="1"/>
      <c r="D938" s="6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3">
      <c r="A939" s="1"/>
      <c r="B939" s="1"/>
      <c r="C939" s="1"/>
      <c r="D939" s="6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3">
      <c r="A940" s="1"/>
      <c r="B940" s="1"/>
      <c r="C940" s="1"/>
      <c r="D940" s="6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3">
      <c r="A941" s="1"/>
      <c r="B941" s="1"/>
      <c r="C941" s="1"/>
      <c r="D941" s="6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3">
      <c r="A942" s="1"/>
      <c r="B942" s="1"/>
      <c r="C942" s="1"/>
      <c r="D942" s="6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3">
      <c r="A943" s="1"/>
      <c r="B943" s="1"/>
      <c r="C943" s="1"/>
      <c r="D943" s="6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3">
      <c r="A944" s="1"/>
      <c r="B944" s="1"/>
      <c r="C944" s="1"/>
      <c r="D944" s="6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3">
      <c r="A945" s="1"/>
      <c r="B945" s="1"/>
      <c r="C945" s="1"/>
      <c r="D945" s="6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3">
      <c r="A946" s="1"/>
      <c r="B946" s="1"/>
      <c r="C946" s="1"/>
      <c r="D946" s="6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3">
      <c r="A947" s="1"/>
      <c r="B947" s="1"/>
      <c r="C947" s="1"/>
      <c r="D947" s="6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3">
      <c r="A948" s="1"/>
      <c r="B948" s="1"/>
      <c r="C948" s="1"/>
      <c r="D948" s="6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3">
      <c r="A949" s="1"/>
      <c r="B949" s="1"/>
      <c r="C949" s="1"/>
      <c r="D949" s="6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3">
      <c r="A950" s="1"/>
      <c r="B950" s="1"/>
      <c r="C950" s="1"/>
      <c r="D950" s="6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3">
      <c r="A951" s="1"/>
      <c r="B951" s="1"/>
      <c r="C951" s="1"/>
      <c r="D951" s="6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3">
      <c r="A952" s="1"/>
      <c r="B952" s="1"/>
      <c r="C952" s="1"/>
      <c r="D952" s="6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3">
      <c r="A953" s="1"/>
      <c r="B953" s="1"/>
      <c r="C953" s="1"/>
      <c r="D953" s="6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3">
      <c r="A954" s="1"/>
      <c r="B954" s="1"/>
      <c r="C954" s="1"/>
      <c r="D954" s="6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3">
      <c r="A955" s="1"/>
      <c r="B955" s="1"/>
      <c r="C955" s="1"/>
      <c r="D955" s="6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3">
      <c r="A956" s="1"/>
      <c r="B956" s="1"/>
      <c r="C956" s="1"/>
      <c r="D956" s="6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3">
      <c r="A957" s="1"/>
      <c r="B957" s="1"/>
      <c r="C957" s="1"/>
      <c r="D957" s="6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3">
      <c r="A958" s="1"/>
      <c r="B958" s="1"/>
      <c r="C958" s="1"/>
      <c r="D958" s="6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3">
      <c r="A959" s="1"/>
      <c r="B959" s="1"/>
      <c r="C959" s="1"/>
      <c r="D959" s="6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3">
      <c r="A960" s="1"/>
      <c r="B960" s="1"/>
      <c r="C960" s="1"/>
      <c r="D960" s="6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3">
      <c r="A961" s="1"/>
      <c r="B961" s="1"/>
      <c r="C961" s="1"/>
      <c r="D961" s="6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3">
      <c r="A962" s="1"/>
      <c r="B962" s="1"/>
      <c r="C962" s="1"/>
      <c r="D962" s="6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3">
      <c r="A963" s="1"/>
      <c r="B963" s="1"/>
      <c r="C963" s="1"/>
      <c r="D963" s="6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3">
      <c r="A964" s="1"/>
      <c r="B964" s="1"/>
      <c r="C964" s="1"/>
      <c r="D964" s="6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3">
      <c r="A965" s="1"/>
      <c r="B965" s="1"/>
      <c r="C965" s="1"/>
      <c r="D965" s="6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3">
      <c r="A966" s="1"/>
      <c r="B966" s="1"/>
      <c r="C966" s="1"/>
      <c r="D966" s="6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3">
      <c r="A967" s="1"/>
      <c r="B967" s="1"/>
      <c r="C967" s="1"/>
      <c r="D967" s="6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3">
      <c r="A968" s="1"/>
      <c r="B968" s="1"/>
      <c r="C968" s="1"/>
      <c r="D968" s="6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3">
      <c r="A969" s="1"/>
      <c r="B969" s="1"/>
      <c r="C969" s="1"/>
      <c r="D969" s="6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3">
      <c r="A970" s="1"/>
      <c r="B970" s="1"/>
      <c r="C970" s="1"/>
      <c r="D970" s="6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3">
      <c r="A971" s="1"/>
      <c r="B971" s="1"/>
      <c r="C971" s="1"/>
      <c r="D971" s="6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3">
      <c r="A972" s="1"/>
      <c r="B972" s="1"/>
      <c r="C972" s="1"/>
      <c r="D972" s="6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3">
      <c r="A973" s="1"/>
      <c r="B973" s="1"/>
      <c r="C973" s="1"/>
      <c r="D973" s="6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3">
      <c r="A974" s="1"/>
      <c r="B974" s="1"/>
      <c r="C974" s="1"/>
      <c r="D974" s="6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3">
      <c r="A975" s="1"/>
      <c r="B975" s="1"/>
      <c r="C975" s="1"/>
      <c r="D975" s="6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3">
      <c r="A976" s="1"/>
      <c r="B976" s="1"/>
      <c r="C976" s="1"/>
      <c r="D976" s="6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3">
      <c r="A977" s="1"/>
      <c r="B977" s="1"/>
      <c r="C977" s="1"/>
      <c r="D977" s="6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3">
      <c r="A978" s="1"/>
      <c r="B978" s="1"/>
      <c r="C978" s="1"/>
      <c r="D978" s="6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3">
      <c r="A979" s="1"/>
      <c r="B979" s="1"/>
      <c r="C979" s="1"/>
      <c r="D979" s="6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3">
      <c r="A980" s="1"/>
      <c r="B980" s="1"/>
      <c r="C980" s="1"/>
      <c r="D980" s="6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3">
      <c r="A981" s="1"/>
      <c r="B981" s="1"/>
      <c r="C981" s="1"/>
      <c r="D981" s="6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3">
      <c r="A982" s="1"/>
      <c r="B982" s="1"/>
      <c r="C982" s="1"/>
      <c r="D982" s="6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3">
      <c r="A983" s="1"/>
      <c r="B983" s="1"/>
      <c r="C983" s="1"/>
      <c r="D983" s="6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3">
      <c r="A984" s="1"/>
      <c r="B984" s="1"/>
      <c r="C984" s="1"/>
      <c r="D984" s="6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 x14ac:dyDescent="0.3">
      <c r="A985" s="1"/>
      <c r="B985" s="1"/>
      <c r="C985" s="1"/>
      <c r="D985" s="6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 x14ac:dyDescent="0.3">
      <c r="A986" s="1"/>
      <c r="B986" s="1"/>
      <c r="C986" s="1"/>
      <c r="D986" s="6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 x14ac:dyDescent="0.3">
      <c r="A987" s="1"/>
      <c r="B987" s="1"/>
      <c r="C987" s="1"/>
      <c r="D987" s="6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 x14ac:dyDescent="0.3">
      <c r="A988" s="1"/>
      <c r="B988" s="1"/>
      <c r="C988" s="1"/>
      <c r="D988" s="6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</sheetData>
  <mergeCells count="12">
    <mergeCell ref="F6:F8"/>
    <mergeCell ref="G6:G8"/>
    <mergeCell ref="C1:G1"/>
    <mergeCell ref="C2:G2"/>
    <mergeCell ref="D5:G5"/>
    <mergeCell ref="E6:E8"/>
    <mergeCell ref="A3:G3"/>
    <mergeCell ref="A4:G4"/>
    <mergeCell ref="A6:A8"/>
    <mergeCell ref="B6:B8"/>
    <mergeCell ref="C6:C8"/>
    <mergeCell ref="D6:D8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1"/>
  <sheetViews>
    <sheetView view="pageBreakPreview" zoomScaleNormal="100" zoomScaleSheetLayoutView="100" workbookViewId="0">
      <selection activeCell="B2" sqref="B2:H2"/>
    </sheetView>
  </sheetViews>
  <sheetFormatPr defaultColWidth="17.33203125" defaultRowHeight="15" customHeight="1" x14ac:dyDescent="0.25"/>
  <cols>
    <col min="1" max="1" width="5" style="174" customWidth="1"/>
    <col min="2" max="2" width="3.33203125" style="40" customWidth="1"/>
    <col min="3" max="3" width="4.33203125" style="40" customWidth="1"/>
    <col min="4" max="4" width="5.88671875" style="40" customWidth="1"/>
    <col min="5" max="5" width="4.44140625" style="40" customWidth="1"/>
    <col min="6" max="6" width="49" style="40" customWidth="1"/>
    <col min="7" max="7" width="7.44140625" style="58" customWidth="1"/>
    <col min="8" max="8" width="13" style="40" customWidth="1"/>
    <col min="9" max="9" width="12.44140625" style="56" customWidth="1"/>
    <col min="10" max="10" width="28.6640625" style="56" customWidth="1"/>
    <col min="11" max="11" width="16.109375" style="40" customWidth="1"/>
    <col min="12" max="12" width="13.5546875" style="40" customWidth="1"/>
    <col min="13" max="13" width="13.88671875" style="40" customWidth="1"/>
    <col min="14" max="17" width="9.109375" style="40" customWidth="1"/>
    <col min="18" max="25" width="8" style="40" customWidth="1"/>
    <col min="26" max="16384" width="17.33203125" style="40"/>
  </cols>
  <sheetData>
    <row r="1" spans="1:25" ht="15.75" customHeight="1" x14ac:dyDescent="0.25">
      <c r="B1" s="402"/>
      <c r="C1" s="394"/>
      <c r="D1" s="394"/>
      <c r="E1" s="394"/>
      <c r="F1" s="394"/>
      <c r="G1" s="394"/>
      <c r="H1" s="394"/>
      <c r="I1" s="53"/>
      <c r="J1" s="53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5.75" customHeight="1" x14ac:dyDescent="0.25">
      <c r="B2" s="447" t="s">
        <v>709</v>
      </c>
      <c r="C2" s="394"/>
      <c r="D2" s="394"/>
      <c r="E2" s="394"/>
      <c r="F2" s="394"/>
      <c r="G2" s="394"/>
      <c r="H2" s="394"/>
      <c r="I2" s="53"/>
      <c r="J2" s="53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15.75" customHeight="1" x14ac:dyDescent="0.25">
      <c r="A3" s="416" t="s">
        <v>470</v>
      </c>
      <c r="B3" s="434"/>
      <c r="C3" s="434"/>
      <c r="D3" s="434"/>
      <c r="E3" s="434"/>
      <c r="F3" s="434"/>
      <c r="G3" s="434"/>
      <c r="H3" s="434"/>
      <c r="I3" s="53"/>
      <c r="J3" s="53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5.75" customHeight="1" x14ac:dyDescent="0.25">
      <c r="A4" s="416" t="s">
        <v>676</v>
      </c>
      <c r="B4" s="434"/>
      <c r="C4" s="434"/>
      <c r="D4" s="434"/>
      <c r="E4" s="434"/>
      <c r="F4" s="434"/>
      <c r="G4" s="434"/>
      <c r="H4" s="434"/>
      <c r="I4" s="53"/>
      <c r="J4" s="53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ht="15.75" customHeight="1" x14ac:dyDescent="0.25">
      <c r="A5" s="454" t="s">
        <v>66</v>
      </c>
      <c r="B5" s="434"/>
      <c r="C5" s="434"/>
      <c r="D5" s="434"/>
      <c r="E5" s="434"/>
      <c r="F5" s="434"/>
      <c r="G5" s="434"/>
      <c r="H5" s="434"/>
      <c r="I5" s="53"/>
      <c r="J5" s="53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12" customHeight="1" x14ac:dyDescent="0.25">
      <c r="B6" s="128"/>
      <c r="C6" s="128"/>
      <c r="D6" s="128"/>
      <c r="E6" s="128"/>
      <c r="F6" s="128"/>
      <c r="G6" s="456" t="s">
        <v>415</v>
      </c>
      <c r="H6" s="394"/>
      <c r="I6" s="53"/>
      <c r="J6" s="53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15.75" customHeight="1" x14ac:dyDescent="0.25">
      <c r="A7" s="455" t="s">
        <v>207</v>
      </c>
      <c r="B7" s="457" t="s">
        <v>132</v>
      </c>
      <c r="C7" s="458"/>
      <c r="D7" s="458"/>
      <c r="E7" s="458"/>
      <c r="F7" s="459"/>
      <c r="G7" s="462" t="s">
        <v>133</v>
      </c>
      <c r="H7" s="450" t="s">
        <v>25</v>
      </c>
      <c r="I7" s="450" t="s">
        <v>683</v>
      </c>
      <c r="J7" s="53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1.25" customHeight="1" x14ac:dyDescent="0.25">
      <c r="A8" s="455"/>
      <c r="B8" s="460"/>
      <c r="C8" s="460"/>
      <c r="D8" s="460"/>
      <c r="E8" s="460"/>
      <c r="F8" s="461"/>
      <c r="G8" s="463"/>
      <c r="H8" s="451"/>
      <c r="I8" s="451"/>
      <c r="J8" s="53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7.25" customHeight="1" x14ac:dyDescent="0.25">
      <c r="A9" s="309">
        <v>1</v>
      </c>
      <c r="B9" s="206">
        <v>2</v>
      </c>
      <c r="C9" s="206">
        <v>3</v>
      </c>
      <c r="D9" s="206">
        <v>4</v>
      </c>
      <c r="E9" s="206">
        <v>5</v>
      </c>
      <c r="F9" s="207">
        <v>6</v>
      </c>
      <c r="G9" s="208">
        <v>8</v>
      </c>
      <c r="H9" s="217">
        <v>8</v>
      </c>
      <c r="I9" s="217">
        <v>9</v>
      </c>
      <c r="J9" s="53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15.75" customHeight="1" x14ac:dyDescent="0.25">
      <c r="A10" s="310" t="s">
        <v>208</v>
      </c>
      <c r="B10" s="257" t="s">
        <v>134</v>
      </c>
      <c r="C10" s="258"/>
      <c r="D10" s="258"/>
      <c r="E10" s="258"/>
      <c r="F10" s="258"/>
      <c r="G10" s="375" t="s">
        <v>682</v>
      </c>
      <c r="H10" s="280">
        <f>H11+H14+H17+H42+H71+H67</f>
        <v>32716442</v>
      </c>
      <c r="I10" s="280">
        <f>I11+I14+I17+I42+I71+I67</f>
        <v>37401622</v>
      </c>
      <c r="J10" s="53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ht="15.75" customHeight="1" x14ac:dyDescent="0.25">
      <c r="A11" s="286" t="s">
        <v>209</v>
      </c>
      <c r="B11" s="318" t="s">
        <v>46</v>
      </c>
      <c r="C11" s="319"/>
      <c r="D11" s="319" t="s">
        <v>135</v>
      </c>
      <c r="E11" s="319"/>
      <c r="F11" s="319"/>
      <c r="G11" s="320"/>
      <c r="H11" s="360">
        <f>H12</f>
        <v>8045800</v>
      </c>
      <c r="I11" s="360">
        <f>I12</f>
        <v>8045800</v>
      </c>
      <c r="J11" s="53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ht="15.75" customHeight="1" x14ac:dyDescent="0.25">
      <c r="A12" s="286" t="s">
        <v>210</v>
      </c>
      <c r="B12" s="321"/>
      <c r="C12" s="319" t="s">
        <v>142</v>
      </c>
      <c r="D12" s="319"/>
      <c r="E12" s="319" t="s">
        <v>143</v>
      </c>
      <c r="F12" s="319"/>
      <c r="G12" s="328"/>
      <c r="H12" s="360">
        <f>H13</f>
        <v>8045800</v>
      </c>
      <c r="I12" s="360">
        <f>I13</f>
        <v>8045800</v>
      </c>
      <c r="J12" s="53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15.75" customHeight="1" x14ac:dyDescent="0.25">
      <c r="A13" s="286" t="s">
        <v>211</v>
      </c>
      <c r="B13" s="321"/>
      <c r="C13" s="322"/>
      <c r="D13" s="322" t="s">
        <v>144</v>
      </c>
      <c r="E13" s="322" t="s">
        <v>145</v>
      </c>
      <c r="F13" s="322"/>
      <c r="G13" s="322"/>
      <c r="H13" s="361">
        <v>8045800</v>
      </c>
      <c r="I13" s="361">
        <v>8045800</v>
      </c>
      <c r="J13" s="53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ht="15.75" customHeight="1" x14ac:dyDescent="0.25">
      <c r="A14" s="286" t="s">
        <v>212</v>
      </c>
      <c r="B14" s="318" t="s">
        <v>48</v>
      </c>
      <c r="C14" s="319"/>
      <c r="D14" s="319" t="s">
        <v>148</v>
      </c>
      <c r="E14" s="323"/>
      <c r="F14" s="323"/>
      <c r="G14" s="324"/>
      <c r="H14" s="360">
        <f>SUM(H15:H16)</f>
        <v>1583331</v>
      </c>
      <c r="I14" s="360">
        <f>SUM(I15:I16)</f>
        <v>1583331</v>
      </c>
      <c r="J14" s="53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ht="15.75" customHeight="1" x14ac:dyDescent="0.25">
      <c r="A15" s="286" t="s">
        <v>213</v>
      </c>
      <c r="B15" s="321"/>
      <c r="C15" s="322"/>
      <c r="D15" s="322"/>
      <c r="E15" s="322" t="s">
        <v>149</v>
      </c>
      <c r="F15" s="322"/>
      <c r="G15" s="322"/>
      <c r="H15" s="274">
        <v>1568931</v>
      </c>
      <c r="I15" s="274">
        <v>1568931</v>
      </c>
      <c r="J15" s="53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 ht="15.75" customHeight="1" x14ac:dyDescent="0.25">
      <c r="A16" s="286" t="s">
        <v>214</v>
      </c>
      <c r="B16" s="321"/>
      <c r="C16" s="322"/>
      <c r="D16" s="322"/>
      <c r="E16" s="322" t="s">
        <v>497</v>
      </c>
      <c r="F16" s="322"/>
      <c r="G16" s="322"/>
      <c r="H16" s="274">
        <v>14400</v>
      </c>
      <c r="I16" s="274">
        <v>14400</v>
      </c>
      <c r="J16" s="53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 ht="15.75" customHeight="1" x14ac:dyDescent="0.25">
      <c r="A17" s="286" t="s">
        <v>215</v>
      </c>
      <c r="B17" s="318" t="s">
        <v>50</v>
      </c>
      <c r="C17" s="319"/>
      <c r="D17" s="319" t="s">
        <v>51</v>
      </c>
      <c r="E17" s="319"/>
      <c r="F17" s="319"/>
      <c r="G17" s="322"/>
      <c r="H17" s="360">
        <f>H18+H25+H29+H38</f>
        <v>6310000</v>
      </c>
      <c r="I17" s="360">
        <f>I18+I25+I29+I38</f>
        <v>6310000</v>
      </c>
      <c r="J17" s="53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ht="15.75" customHeight="1" x14ac:dyDescent="0.25">
      <c r="A18" s="286" t="s">
        <v>216</v>
      </c>
      <c r="B18" s="321"/>
      <c r="C18" s="319" t="s">
        <v>151</v>
      </c>
      <c r="D18" s="319"/>
      <c r="E18" s="319" t="s">
        <v>152</v>
      </c>
      <c r="F18" s="318"/>
      <c r="G18" s="321"/>
      <c r="H18" s="360">
        <f>H19+H21</f>
        <v>570000</v>
      </c>
      <c r="I18" s="360">
        <f>I19+I21</f>
        <v>570000</v>
      </c>
      <c r="J18" s="53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15.75" customHeight="1" x14ac:dyDescent="0.25">
      <c r="A19" s="286" t="s">
        <v>217</v>
      </c>
      <c r="B19" s="321"/>
      <c r="C19" s="322"/>
      <c r="D19" s="322" t="s">
        <v>153</v>
      </c>
      <c r="E19" s="322" t="s">
        <v>154</v>
      </c>
      <c r="F19" s="321"/>
      <c r="G19" s="321"/>
      <c r="H19" s="361">
        <f>SUM(H20:H20)</f>
        <v>200000</v>
      </c>
      <c r="I19" s="361">
        <f>SUM(I20:I20)</f>
        <v>200000</v>
      </c>
      <c r="J19" s="53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15.75" customHeight="1" x14ac:dyDescent="0.25">
      <c r="A20" s="286" t="s">
        <v>218</v>
      </c>
      <c r="B20" s="321"/>
      <c r="C20" s="322"/>
      <c r="D20" s="322"/>
      <c r="E20" s="322"/>
      <c r="F20" s="321" t="s">
        <v>449</v>
      </c>
      <c r="G20" s="321"/>
      <c r="H20" s="274">
        <v>200000</v>
      </c>
      <c r="I20" s="274">
        <v>200000</v>
      </c>
      <c r="J20" s="53"/>
      <c r="K20" s="18"/>
      <c r="L20" s="76"/>
      <c r="M20" s="76"/>
      <c r="N20" s="76"/>
      <c r="O20" s="76"/>
      <c r="P20" s="76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15.75" customHeight="1" x14ac:dyDescent="0.3">
      <c r="A21" s="286" t="s">
        <v>219</v>
      </c>
      <c r="B21" s="321"/>
      <c r="C21" s="322"/>
      <c r="D21" s="322" t="s">
        <v>155</v>
      </c>
      <c r="E21" s="322" t="s">
        <v>156</v>
      </c>
      <c r="F21" s="322"/>
      <c r="G21" s="322"/>
      <c r="H21" s="274">
        <f>H22+H23+H24</f>
        <v>370000</v>
      </c>
      <c r="I21" s="274">
        <f>I22+I23+I24</f>
        <v>370000</v>
      </c>
      <c r="J21" s="53"/>
      <c r="K21" s="18"/>
      <c r="L21" s="147"/>
      <c r="M21" s="148"/>
      <c r="N21" s="149"/>
      <c r="O21" s="150"/>
      <c r="P21" s="76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15.75" customHeight="1" x14ac:dyDescent="0.25">
      <c r="A22" s="286" t="s">
        <v>220</v>
      </c>
      <c r="B22" s="318"/>
      <c r="C22" s="319"/>
      <c r="D22" s="319"/>
      <c r="E22" s="319"/>
      <c r="F22" s="322" t="s">
        <v>157</v>
      </c>
      <c r="G22" s="322"/>
      <c r="H22" s="274">
        <v>100000</v>
      </c>
      <c r="I22" s="274">
        <v>100000</v>
      </c>
      <c r="J22" s="141"/>
      <c r="K22" s="129"/>
      <c r="L22" s="130"/>
      <c r="M22" s="151"/>
      <c r="N22" s="151"/>
      <c r="O22" s="152"/>
      <c r="P22" s="132"/>
      <c r="Q22" s="129"/>
      <c r="R22" s="129"/>
      <c r="S22" s="129"/>
      <c r="T22" s="129"/>
      <c r="U22" s="129"/>
      <c r="V22" s="129"/>
      <c r="W22" s="129"/>
      <c r="X22" s="129"/>
      <c r="Y22" s="129"/>
    </row>
    <row r="23" spans="1:25" ht="15.75" customHeight="1" x14ac:dyDescent="0.25">
      <c r="A23" s="286" t="s">
        <v>221</v>
      </c>
      <c r="B23" s="318"/>
      <c r="C23" s="319"/>
      <c r="D23" s="319"/>
      <c r="E23" s="319"/>
      <c r="F23" s="322" t="s">
        <v>498</v>
      </c>
      <c r="G23" s="322"/>
      <c r="H23" s="274">
        <v>250000</v>
      </c>
      <c r="I23" s="274">
        <v>250000</v>
      </c>
      <c r="J23" s="141"/>
      <c r="K23" s="129"/>
      <c r="L23" s="130"/>
      <c r="M23" s="151"/>
      <c r="N23" s="151"/>
      <c r="O23" s="152"/>
      <c r="P23" s="132"/>
      <c r="Q23" s="129"/>
      <c r="R23" s="129"/>
      <c r="S23" s="129"/>
      <c r="T23" s="129"/>
      <c r="U23" s="129"/>
      <c r="V23" s="129"/>
      <c r="W23" s="129"/>
      <c r="X23" s="129"/>
      <c r="Y23" s="129"/>
    </row>
    <row r="24" spans="1:25" ht="15.75" customHeight="1" x14ac:dyDescent="0.25">
      <c r="A24" s="286" t="s">
        <v>222</v>
      </c>
      <c r="B24" s="318"/>
      <c r="C24" s="319"/>
      <c r="D24" s="319"/>
      <c r="E24" s="319"/>
      <c r="F24" s="322" t="s">
        <v>499</v>
      </c>
      <c r="G24" s="322"/>
      <c r="H24" s="274">
        <v>20000</v>
      </c>
      <c r="I24" s="274">
        <v>20000</v>
      </c>
      <c r="J24" s="141"/>
      <c r="K24" s="129"/>
      <c r="L24" s="130"/>
      <c r="M24" s="151"/>
      <c r="N24" s="151"/>
      <c r="O24" s="152"/>
      <c r="P24" s="132"/>
      <c r="Q24" s="129"/>
      <c r="R24" s="129"/>
      <c r="S24" s="129"/>
      <c r="T24" s="129"/>
      <c r="U24" s="129"/>
      <c r="V24" s="129"/>
      <c r="W24" s="129"/>
      <c r="X24" s="129"/>
      <c r="Y24" s="129"/>
    </row>
    <row r="25" spans="1:25" ht="15.75" customHeight="1" x14ac:dyDescent="0.25">
      <c r="A25" s="286" t="s">
        <v>223</v>
      </c>
      <c r="B25" s="321"/>
      <c r="C25" s="319" t="s">
        <v>159</v>
      </c>
      <c r="D25" s="319"/>
      <c r="E25" s="319" t="s">
        <v>160</v>
      </c>
      <c r="F25" s="319"/>
      <c r="G25" s="322"/>
      <c r="H25" s="360">
        <f t="shared" ref="H25:I25" si="0">H27+H26</f>
        <v>550000</v>
      </c>
      <c r="I25" s="360">
        <f t="shared" si="0"/>
        <v>550000</v>
      </c>
      <c r="J25" s="53"/>
      <c r="K25" s="18"/>
      <c r="L25" s="130"/>
      <c r="M25" s="151"/>
      <c r="N25" s="151"/>
      <c r="O25" s="152"/>
      <c r="P25" s="76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15.75" customHeight="1" x14ac:dyDescent="0.25">
      <c r="A26" s="286" t="s">
        <v>224</v>
      </c>
      <c r="B26" s="321"/>
      <c r="C26" s="319"/>
      <c r="D26" s="322" t="s">
        <v>661</v>
      </c>
      <c r="E26" s="322" t="s">
        <v>662</v>
      </c>
      <c r="F26" s="319"/>
      <c r="G26" s="322"/>
      <c r="H26" s="361">
        <v>100000</v>
      </c>
      <c r="I26" s="361">
        <v>100000</v>
      </c>
      <c r="J26" s="53"/>
      <c r="K26" s="18"/>
      <c r="L26" s="76"/>
      <c r="M26" s="76"/>
      <c r="N26" s="76"/>
      <c r="O26" s="76"/>
      <c r="P26" s="76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15.75" customHeight="1" x14ac:dyDescent="0.25">
      <c r="A27" s="286" t="s">
        <v>225</v>
      </c>
      <c r="B27" s="321"/>
      <c r="C27" s="322"/>
      <c r="D27" s="322" t="s">
        <v>161</v>
      </c>
      <c r="E27" s="322" t="s">
        <v>162</v>
      </c>
      <c r="F27" s="322"/>
      <c r="G27" s="322"/>
      <c r="H27" s="274">
        <f>H28</f>
        <v>450000</v>
      </c>
      <c r="I27" s="274">
        <f>I28</f>
        <v>450000</v>
      </c>
      <c r="J27" s="53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15.75" customHeight="1" x14ac:dyDescent="0.25">
      <c r="A28" s="286" t="s">
        <v>226</v>
      </c>
      <c r="B28" s="321"/>
      <c r="C28" s="322"/>
      <c r="D28" s="322"/>
      <c r="E28" s="322"/>
      <c r="F28" s="322" t="s">
        <v>163</v>
      </c>
      <c r="G28" s="322"/>
      <c r="H28" s="274">
        <v>450000</v>
      </c>
      <c r="I28" s="274">
        <v>450000</v>
      </c>
      <c r="J28" s="141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</row>
    <row r="29" spans="1:25" ht="15.75" customHeight="1" x14ac:dyDescent="0.25">
      <c r="A29" s="286" t="s">
        <v>227</v>
      </c>
      <c r="B29" s="321"/>
      <c r="C29" s="319" t="s">
        <v>164</v>
      </c>
      <c r="D29" s="319"/>
      <c r="E29" s="319" t="s">
        <v>165</v>
      </c>
      <c r="F29" s="319"/>
      <c r="G29" s="322"/>
      <c r="H29" s="360">
        <f>H30+H34+H35</f>
        <v>3590000</v>
      </c>
      <c r="I29" s="360">
        <f>I30+I34+I35</f>
        <v>3590000</v>
      </c>
      <c r="J29" s="141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</row>
    <row r="30" spans="1:25" ht="15.75" customHeight="1" x14ac:dyDescent="0.25">
      <c r="A30" s="286" t="s">
        <v>228</v>
      </c>
      <c r="B30" s="321"/>
      <c r="C30" s="322"/>
      <c r="D30" s="322" t="s">
        <v>166</v>
      </c>
      <c r="E30" s="322" t="s">
        <v>167</v>
      </c>
      <c r="F30" s="322"/>
      <c r="G30" s="322"/>
      <c r="H30" s="361">
        <f>SUM(H31:H33)</f>
        <v>1290000</v>
      </c>
      <c r="I30" s="361">
        <f>SUM(I31:I33)</f>
        <v>1290000</v>
      </c>
      <c r="J30" s="141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</row>
    <row r="31" spans="1:25" ht="15.75" customHeight="1" x14ac:dyDescent="0.25">
      <c r="A31" s="286" t="s">
        <v>229</v>
      </c>
      <c r="B31" s="321"/>
      <c r="C31" s="322"/>
      <c r="D31" s="322"/>
      <c r="E31" s="322"/>
      <c r="F31" s="322" t="s">
        <v>168</v>
      </c>
      <c r="G31" s="322"/>
      <c r="H31" s="274">
        <v>300000</v>
      </c>
      <c r="I31" s="274">
        <v>300000</v>
      </c>
      <c r="J31" s="141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</row>
    <row r="32" spans="1:25" ht="15.75" customHeight="1" x14ac:dyDescent="0.25">
      <c r="A32" s="286" t="s">
        <v>230</v>
      </c>
      <c r="B32" s="321"/>
      <c r="C32" s="322"/>
      <c r="D32" s="322"/>
      <c r="E32" s="322"/>
      <c r="F32" s="322" t="s">
        <v>169</v>
      </c>
      <c r="G32" s="322"/>
      <c r="H32" s="274">
        <v>840000</v>
      </c>
      <c r="I32" s="274">
        <v>840000</v>
      </c>
      <c r="J32" s="53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1:25" ht="15.75" customHeight="1" x14ac:dyDescent="0.25">
      <c r="A33" s="286" t="s">
        <v>231</v>
      </c>
      <c r="B33" s="321"/>
      <c r="C33" s="322"/>
      <c r="D33" s="322"/>
      <c r="E33" s="322"/>
      <c r="F33" s="322" t="s">
        <v>170</v>
      </c>
      <c r="G33" s="322"/>
      <c r="H33" s="274">
        <v>150000</v>
      </c>
      <c r="I33" s="274">
        <v>150000</v>
      </c>
      <c r="J33" s="53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 ht="15.75" customHeight="1" x14ac:dyDescent="0.25">
      <c r="A34" s="286" t="s">
        <v>232</v>
      </c>
      <c r="B34" s="321"/>
      <c r="C34" s="322"/>
      <c r="D34" s="322" t="s">
        <v>171</v>
      </c>
      <c r="E34" s="322" t="s">
        <v>172</v>
      </c>
      <c r="F34" s="322"/>
      <c r="G34" s="322"/>
      <c r="H34" s="274">
        <v>200000</v>
      </c>
      <c r="I34" s="274">
        <v>200000</v>
      </c>
      <c r="J34" s="53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ht="15.75" customHeight="1" x14ac:dyDescent="0.25">
      <c r="A35" s="286" t="s">
        <v>233</v>
      </c>
      <c r="B35" s="321"/>
      <c r="C35" s="322"/>
      <c r="D35" s="322" t="s">
        <v>173</v>
      </c>
      <c r="E35" s="322" t="s">
        <v>174</v>
      </c>
      <c r="F35" s="322"/>
      <c r="G35" s="322"/>
      <c r="H35" s="361">
        <f>SUM(H36:H37)</f>
        <v>2100000</v>
      </c>
      <c r="I35" s="361">
        <f>SUM(I36:I37)</f>
        <v>2100000</v>
      </c>
      <c r="J35" s="53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 ht="15.75" customHeight="1" x14ac:dyDescent="0.25">
      <c r="A36" s="286" t="s">
        <v>234</v>
      </c>
      <c r="B36" s="321"/>
      <c r="C36" s="322"/>
      <c r="D36" s="322"/>
      <c r="E36" s="322"/>
      <c r="F36" s="322" t="s">
        <v>175</v>
      </c>
      <c r="G36" s="322"/>
      <c r="H36" s="274">
        <v>2000000</v>
      </c>
      <c r="I36" s="274">
        <v>2000000</v>
      </c>
      <c r="J36" s="53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spans="1:25" ht="15.75" customHeight="1" x14ac:dyDescent="0.25">
      <c r="A37" s="286" t="s">
        <v>235</v>
      </c>
      <c r="B37" s="321"/>
      <c r="C37" s="322"/>
      <c r="D37" s="322"/>
      <c r="E37" s="322"/>
      <c r="F37" s="322" t="s">
        <v>500</v>
      </c>
      <c r="G37" s="322"/>
      <c r="H37" s="274">
        <v>100000</v>
      </c>
      <c r="I37" s="274">
        <v>100000</v>
      </c>
      <c r="J37" s="53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 ht="15.75" customHeight="1" x14ac:dyDescent="0.25">
      <c r="A38" s="286" t="s">
        <v>236</v>
      </c>
      <c r="B38" s="321"/>
      <c r="C38" s="319" t="s">
        <v>176</v>
      </c>
      <c r="D38" s="319"/>
      <c r="E38" s="319" t="s">
        <v>177</v>
      </c>
      <c r="F38" s="319"/>
      <c r="G38" s="322"/>
      <c r="H38" s="360">
        <f>H39+H40+H41</f>
        <v>1600000</v>
      </c>
      <c r="I38" s="360">
        <f>I39+I40+I41</f>
        <v>1600000</v>
      </c>
      <c r="J38" s="156"/>
      <c r="K38" s="130"/>
      <c r="L38" s="130"/>
      <c r="M38" s="130"/>
      <c r="N38" s="76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</row>
    <row r="39" spans="1:25" ht="15.75" customHeight="1" x14ac:dyDescent="0.25">
      <c r="A39" s="286" t="s">
        <v>237</v>
      </c>
      <c r="B39" s="321"/>
      <c r="C39" s="322"/>
      <c r="D39" s="322" t="s">
        <v>178</v>
      </c>
      <c r="E39" s="322" t="s">
        <v>179</v>
      </c>
      <c r="F39" s="322"/>
      <c r="G39" s="322"/>
      <c r="H39" s="274">
        <v>1200000</v>
      </c>
      <c r="I39" s="274">
        <v>1200000</v>
      </c>
      <c r="J39" s="156"/>
      <c r="K39" s="130"/>
      <c r="L39" s="130"/>
      <c r="M39" s="131"/>
      <c r="N39" s="132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25" ht="20.25" customHeight="1" x14ac:dyDescent="0.25">
      <c r="A40" s="286" t="s">
        <v>238</v>
      </c>
      <c r="B40" s="321"/>
      <c r="C40" s="322"/>
      <c r="D40" s="322" t="s">
        <v>501</v>
      </c>
      <c r="E40" s="322" t="s">
        <v>502</v>
      </c>
      <c r="F40" s="322"/>
      <c r="G40" s="322"/>
      <c r="H40" s="274">
        <v>200000</v>
      </c>
      <c r="I40" s="274">
        <v>200000</v>
      </c>
      <c r="J40" s="53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25" ht="15.75" customHeight="1" x14ac:dyDescent="0.25">
      <c r="A41" s="286" t="s">
        <v>239</v>
      </c>
      <c r="B41" s="321"/>
      <c r="C41" s="322"/>
      <c r="D41" s="322" t="s">
        <v>501</v>
      </c>
      <c r="E41" s="322" t="s">
        <v>205</v>
      </c>
      <c r="F41" s="322"/>
      <c r="G41" s="322"/>
      <c r="H41" s="274">
        <v>200000</v>
      </c>
      <c r="I41" s="274">
        <v>200000</v>
      </c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</row>
    <row r="42" spans="1:25" ht="15.75" customHeight="1" x14ac:dyDescent="0.25">
      <c r="A42" s="286" t="s">
        <v>240</v>
      </c>
      <c r="B42" s="318" t="s">
        <v>54</v>
      </c>
      <c r="C42" s="319"/>
      <c r="D42" s="319" t="s">
        <v>55</v>
      </c>
      <c r="E42" s="319"/>
      <c r="F42" s="319"/>
      <c r="G42" s="319"/>
      <c r="H42" s="360">
        <f>H44+H50+H65+H43</f>
        <v>14822273</v>
      </c>
      <c r="I42" s="360">
        <f>I44+I50+I65+I43</f>
        <v>19242412</v>
      </c>
      <c r="J42" s="53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spans="1:25" ht="15.75" customHeight="1" x14ac:dyDescent="0.25">
      <c r="A43" s="286" t="s">
        <v>241</v>
      </c>
      <c r="B43" s="318"/>
      <c r="C43" s="319"/>
      <c r="D43" s="322" t="s">
        <v>445</v>
      </c>
      <c r="E43" s="322" t="s">
        <v>503</v>
      </c>
      <c r="F43" s="322"/>
      <c r="G43" s="322"/>
      <c r="H43" s="274">
        <v>387060</v>
      </c>
      <c r="I43" s="274">
        <v>543758</v>
      </c>
      <c r="J43" s="53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25" ht="15.75" customHeight="1" x14ac:dyDescent="0.25">
      <c r="A44" s="286" t="s">
        <v>242</v>
      </c>
      <c r="B44" s="321"/>
      <c r="C44" s="322"/>
      <c r="D44" s="322" t="s">
        <v>180</v>
      </c>
      <c r="E44" s="322" t="s">
        <v>181</v>
      </c>
      <c r="F44" s="322"/>
      <c r="G44" s="322"/>
      <c r="H44" s="361">
        <f>SUM(H45:H49)</f>
        <v>12382265</v>
      </c>
      <c r="I44" s="361">
        <f>SUM(I45:I49)</f>
        <v>12382265</v>
      </c>
      <c r="J44" s="53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5" ht="15.75" customHeight="1" x14ac:dyDescent="0.25">
      <c r="A45" s="286" t="s">
        <v>243</v>
      </c>
      <c r="B45" s="321"/>
      <c r="C45" s="322"/>
      <c r="D45" s="322"/>
      <c r="E45" s="322"/>
      <c r="F45" s="448" t="s">
        <v>446</v>
      </c>
      <c r="G45" s="449"/>
      <c r="H45" s="274">
        <v>9776000</v>
      </c>
      <c r="I45" s="274">
        <v>9776000</v>
      </c>
      <c r="J45" s="142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 ht="15.75" customHeight="1" x14ac:dyDescent="0.25">
      <c r="A46" s="286" t="s">
        <v>244</v>
      </c>
      <c r="B46" s="321"/>
      <c r="C46" s="322"/>
      <c r="D46" s="322"/>
      <c r="E46" s="322"/>
      <c r="F46" s="322" t="s">
        <v>504</v>
      </c>
      <c r="G46" s="322"/>
      <c r="H46" s="274">
        <v>2526945</v>
      </c>
      <c r="I46" s="274">
        <v>2526945</v>
      </c>
      <c r="J46" s="53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spans="1:25" ht="15.75" customHeight="1" x14ac:dyDescent="0.25">
      <c r="A47" s="286" t="s">
        <v>245</v>
      </c>
      <c r="B47" s="321"/>
      <c r="C47" s="322"/>
      <c r="D47" s="322"/>
      <c r="E47" s="322"/>
      <c r="F47" s="322" t="s">
        <v>505</v>
      </c>
      <c r="G47" s="322"/>
      <c r="H47" s="274">
        <v>19320</v>
      </c>
      <c r="I47" s="274">
        <v>19320</v>
      </c>
      <c r="J47" s="53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 ht="15.75" customHeight="1" x14ac:dyDescent="0.25">
      <c r="A48" s="286" t="s">
        <v>246</v>
      </c>
      <c r="B48" s="321"/>
      <c r="C48" s="322"/>
      <c r="D48" s="322"/>
      <c r="E48" s="322"/>
      <c r="F48" s="322" t="s">
        <v>506</v>
      </c>
      <c r="G48" s="322"/>
      <c r="H48" s="274">
        <v>30000</v>
      </c>
      <c r="I48" s="274">
        <v>30000</v>
      </c>
      <c r="J48" s="53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ht="15.75" customHeight="1" x14ac:dyDescent="0.25">
      <c r="A49" s="286" t="s">
        <v>247</v>
      </c>
      <c r="B49" s="321"/>
      <c r="C49" s="322"/>
      <c r="D49" s="322"/>
      <c r="E49" s="322"/>
      <c r="F49" s="322" t="s">
        <v>507</v>
      </c>
      <c r="G49" s="322"/>
      <c r="H49" s="274">
        <v>30000</v>
      </c>
      <c r="I49" s="274">
        <v>30000</v>
      </c>
      <c r="J49" s="53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 ht="15.75" customHeight="1" x14ac:dyDescent="0.25">
      <c r="A50" s="286" t="s">
        <v>248</v>
      </c>
      <c r="B50" s="321"/>
      <c r="C50" s="322"/>
      <c r="D50" s="322" t="s">
        <v>182</v>
      </c>
      <c r="E50" s="322" t="s">
        <v>183</v>
      </c>
      <c r="F50" s="322"/>
      <c r="G50" s="322"/>
      <c r="H50" s="361">
        <f>H51+H52</f>
        <v>1758000</v>
      </c>
      <c r="I50" s="361">
        <f>I51+I52</f>
        <v>1758000</v>
      </c>
      <c r="J50" s="53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1:25" s="133" customFormat="1" ht="15" customHeight="1" x14ac:dyDescent="0.25">
      <c r="A51" s="286" t="s">
        <v>249</v>
      </c>
      <c r="B51" s="321"/>
      <c r="C51" s="322"/>
      <c r="D51" s="322"/>
      <c r="E51" s="322"/>
      <c r="F51" s="322" t="s">
        <v>204</v>
      </c>
      <c r="G51" s="322"/>
      <c r="H51" s="274">
        <v>210000</v>
      </c>
      <c r="I51" s="274">
        <v>210000</v>
      </c>
      <c r="J51" s="101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</row>
    <row r="52" spans="1:25" ht="15.75" customHeight="1" x14ac:dyDescent="0.25">
      <c r="A52" s="286" t="s">
        <v>250</v>
      </c>
      <c r="B52" s="321"/>
      <c r="C52" s="322"/>
      <c r="D52" s="322"/>
      <c r="E52" s="322"/>
      <c r="F52" s="322" t="s">
        <v>184</v>
      </c>
      <c r="G52" s="328"/>
      <c r="H52" s="361">
        <f>H53+H54+H55+H56+H57+H58+H59+H60+H62+H63+H61+H64</f>
        <v>1548000</v>
      </c>
      <c r="I52" s="361">
        <f>I53+I54+I55+I56+I57+I58+I59+I60+I62+I63+I61+I64</f>
        <v>1548000</v>
      </c>
      <c r="J52" s="134"/>
      <c r="K52" s="155"/>
      <c r="L52" s="134"/>
      <c r="M52" s="155"/>
      <c r="N52" s="155"/>
      <c r="O52" s="155"/>
      <c r="P52" s="155"/>
      <c r="Q52" s="18"/>
      <c r="R52" s="18"/>
      <c r="S52" s="18"/>
      <c r="T52" s="18"/>
      <c r="U52" s="18"/>
      <c r="V52" s="18"/>
      <c r="W52" s="18"/>
      <c r="X52" s="18"/>
      <c r="Y52" s="18"/>
    </row>
    <row r="53" spans="1:25" ht="15.75" customHeight="1" x14ac:dyDescent="0.25">
      <c r="A53" s="286" t="s">
        <v>251</v>
      </c>
      <c r="B53" s="321"/>
      <c r="C53" s="322"/>
      <c r="D53" s="322"/>
      <c r="E53" s="322"/>
      <c r="F53" s="322" t="s">
        <v>508</v>
      </c>
      <c r="G53" s="322"/>
      <c r="H53" s="274">
        <v>500000</v>
      </c>
      <c r="I53" s="274">
        <v>500000</v>
      </c>
      <c r="J53" s="155"/>
      <c r="K53" s="155"/>
      <c r="L53" s="155"/>
      <c r="M53" s="155"/>
      <c r="N53" s="155"/>
      <c r="O53" s="155"/>
      <c r="P53" s="155"/>
      <c r="Q53" s="18"/>
      <c r="R53" s="18"/>
      <c r="S53" s="18"/>
      <c r="T53" s="18"/>
      <c r="U53" s="18"/>
      <c r="V53" s="18"/>
      <c r="W53" s="18"/>
      <c r="X53" s="18"/>
      <c r="Y53" s="18"/>
    </row>
    <row r="54" spans="1:25" ht="15.75" customHeight="1" x14ac:dyDescent="0.25">
      <c r="A54" s="286" t="s">
        <v>252</v>
      </c>
      <c r="B54" s="321"/>
      <c r="C54" s="322"/>
      <c r="D54" s="322"/>
      <c r="E54" s="322"/>
      <c r="F54" s="322" t="s">
        <v>509</v>
      </c>
      <c r="G54" s="322"/>
      <c r="H54" s="274">
        <v>400000</v>
      </c>
      <c r="I54" s="274">
        <v>400000</v>
      </c>
      <c r="J54" s="138"/>
      <c r="K54" s="155"/>
      <c r="L54" s="155"/>
      <c r="M54" s="155"/>
      <c r="N54" s="155"/>
      <c r="O54" s="155"/>
      <c r="P54" s="155"/>
      <c r="Q54" s="18"/>
      <c r="R54" s="18"/>
      <c r="S54" s="18"/>
      <c r="T54" s="18"/>
      <c r="U54" s="18"/>
      <c r="V54" s="18"/>
      <c r="W54" s="18"/>
      <c r="X54" s="18"/>
      <c r="Y54" s="18"/>
    </row>
    <row r="55" spans="1:25" ht="15.75" customHeight="1" x14ac:dyDescent="0.25">
      <c r="A55" s="286" t="s">
        <v>253</v>
      </c>
      <c r="B55" s="321"/>
      <c r="C55" s="322"/>
      <c r="D55" s="322"/>
      <c r="E55" s="322"/>
      <c r="F55" s="322" t="s">
        <v>510</v>
      </c>
      <c r="G55" s="322"/>
      <c r="H55" s="274">
        <v>150000</v>
      </c>
      <c r="I55" s="274">
        <v>150000</v>
      </c>
      <c r="J55" s="53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1:25" ht="15.75" customHeight="1" x14ac:dyDescent="0.25">
      <c r="A56" s="286" t="s">
        <v>254</v>
      </c>
      <c r="B56" s="321"/>
      <c r="C56" s="322"/>
      <c r="D56" s="322"/>
      <c r="E56" s="322"/>
      <c r="F56" s="322" t="s">
        <v>511</v>
      </c>
      <c r="G56" s="322"/>
      <c r="H56" s="274">
        <v>100000</v>
      </c>
      <c r="I56" s="274">
        <v>100000</v>
      </c>
      <c r="J56" s="53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</row>
    <row r="57" spans="1:25" ht="15.75" customHeight="1" x14ac:dyDescent="0.25">
      <c r="A57" s="286" t="s">
        <v>255</v>
      </c>
      <c r="B57" s="321"/>
      <c r="C57" s="322"/>
      <c r="D57" s="322"/>
      <c r="E57" s="322"/>
      <c r="F57" s="322" t="s">
        <v>512</v>
      </c>
      <c r="G57" s="322"/>
      <c r="H57" s="274">
        <v>20000</v>
      </c>
      <c r="I57" s="274">
        <v>20000</v>
      </c>
      <c r="J57" s="53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1:25" ht="15.75" customHeight="1" x14ac:dyDescent="0.25">
      <c r="A58" s="286" t="s">
        <v>256</v>
      </c>
      <c r="B58" s="321"/>
      <c r="C58" s="322"/>
      <c r="D58" s="322"/>
      <c r="E58" s="322"/>
      <c r="F58" s="322" t="s">
        <v>513</v>
      </c>
      <c r="G58" s="322"/>
      <c r="H58" s="274">
        <v>40000</v>
      </c>
      <c r="I58" s="274">
        <v>40000</v>
      </c>
      <c r="J58" s="53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1:25" ht="15.75" customHeight="1" x14ac:dyDescent="0.25">
      <c r="A59" s="286" t="s">
        <v>257</v>
      </c>
      <c r="B59" s="321"/>
      <c r="C59" s="322"/>
      <c r="D59" s="322"/>
      <c r="E59" s="322"/>
      <c r="F59" s="322" t="s">
        <v>514</v>
      </c>
      <c r="G59" s="322"/>
      <c r="H59" s="274">
        <v>60000</v>
      </c>
      <c r="I59" s="274">
        <v>60000</v>
      </c>
      <c r="J59" s="53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1:25" s="133" customFormat="1" ht="15.75" customHeight="1" x14ac:dyDescent="0.25">
      <c r="A60" s="286" t="s">
        <v>258</v>
      </c>
      <c r="B60" s="321"/>
      <c r="C60" s="322"/>
      <c r="D60" s="322"/>
      <c r="E60" s="322"/>
      <c r="F60" s="322" t="s">
        <v>515</v>
      </c>
      <c r="G60" s="322"/>
      <c r="H60" s="274">
        <v>5000</v>
      </c>
      <c r="I60" s="274">
        <v>5000</v>
      </c>
      <c r="J60" s="101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</row>
    <row r="61" spans="1:25" ht="15.75" customHeight="1" x14ac:dyDescent="0.25">
      <c r="A61" s="286" t="s">
        <v>259</v>
      </c>
      <c r="B61" s="321"/>
      <c r="C61" s="322"/>
      <c r="D61" s="322"/>
      <c r="E61" s="322"/>
      <c r="F61" s="322" t="s">
        <v>516</v>
      </c>
      <c r="G61" s="322"/>
      <c r="H61" s="274">
        <v>108000</v>
      </c>
      <c r="I61" s="274">
        <v>108000</v>
      </c>
      <c r="J61" s="53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 ht="15.75" customHeight="1" x14ac:dyDescent="0.25">
      <c r="A62" s="286" t="s">
        <v>260</v>
      </c>
      <c r="B62" s="321"/>
      <c r="C62" s="322"/>
      <c r="D62" s="322"/>
      <c r="E62" s="322"/>
      <c r="F62" s="322" t="s">
        <v>517</v>
      </c>
      <c r="G62" s="322"/>
      <c r="H62" s="274">
        <v>5000</v>
      </c>
      <c r="I62" s="274">
        <v>5000</v>
      </c>
      <c r="J62" s="53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spans="1:25" ht="14.25" customHeight="1" x14ac:dyDescent="0.25">
      <c r="A63" s="286" t="s">
        <v>261</v>
      </c>
      <c r="B63" s="321"/>
      <c r="C63" s="322"/>
      <c r="D63" s="322"/>
      <c r="E63" s="322"/>
      <c r="F63" s="322" t="s">
        <v>518</v>
      </c>
      <c r="G63" s="322"/>
      <c r="H63" s="274">
        <v>10000</v>
      </c>
      <c r="I63" s="274">
        <v>10000</v>
      </c>
      <c r="J63" s="53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ht="15.75" customHeight="1" x14ac:dyDescent="0.25">
      <c r="A64" s="286" t="s">
        <v>262</v>
      </c>
      <c r="B64" s="321"/>
      <c r="C64" s="322"/>
      <c r="D64" s="322"/>
      <c r="E64" s="322"/>
      <c r="F64" s="322" t="s">
        <v>663</v>
      </c>
      <c r="G64" s="322"/>
      <c r="H64" s="274">
        <v>150000</v>
      </c>
      <c r="I64" s="274">
        <v>150000</v>
      </c>
      <c r="J64" s="53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pans="1:25" ht="15.75" customHeight="1" x14ac:dyDescent="0.25">
      <c r="A65" s="286" t="s">
        <v>263</v>
      </c>
      <c r="B65" s="321"/>
      <c r="C65" s="322"/>
      <c r="D65" s="322" t="s">
        <v>185</v>
      </c>
      <c r="E65" s="322" t="s">
        <v>186</v>
      </c>
      <c r="F65" s="322"/>
      <c r="G65" s="322"/>
      <c r="H65" s="274">
        <f>H66</f>
        <v>294948</v>
      </c>
      <c r="I65" s="274">
        <f>I66</f>
        <v>4558389</v>
      </c>
      <c r="J65" s="137"/>
      <c r="K65" s="135"/>
      <c r="L65" s="135"/>
      <c r="M65" s="135"/>
      <c r="N65" s="135"/>
      <c r="O65" s="136"/>
      <c r="P65" s="137"/>
      <c r="Q65" s="18"/>
      <c r="R65" s="18"/>
      <c r="S65" s="18"/>
      <c r="T65" s="18"/>
      <c r="U65" s="18"/>
      <c r="V65" s="18"/>
      <c r="W65" s="18"/>
      <c r="X65" s="18"/>
      <c r="Y65" s="18"/>
    </row>
    <row r="66" spans="1:25" ht="15.75" customHeight="1" x14ac:dyDescent="0.25">
      <c r="A66" s="286" t="s">
        <v>421</v>
      </c>
      <c r="B66" s="321"/>
      <c r="C66" s="322"/>
      <c r="D66" s="322"/>
      <c r="E66" s="322"/>
      <c r="F66" s="322" t="s">
        <v>519</v>
      </c>
      <c r="G66" s="322"/>
      <c r="H66" s="274">
        <v>294948</v>
      </c>
      <c r="I66" s="274">
        <v>4558389</v>
      </c>
      <c r="J66" s="137"/>
      <c r="K66" s="135"/>
      <c r="L66" s="135"/>
      <c r="M66" s="136"/>
      <c r="N66" s="135"/>
      <c r="O66" s="136"/>
      <c r="P66" s="138"/>
      <c r="Q66" s="18"/>
      <c r="R66" s="18"/>
      <c r="S66" s="18"/>
      <c r="T66" s="18"/>
      <c r="U66" s="18"/>
      <c r="V66" s="18"/>
      <c r="W66" s="18"/>
      <c r="X66" s="18"/>
      <c r="Y66" s="18"/>
    </row>
    <row r="67" spans="1:25" ht="15.75" customHeight="1" x14ac:dyDescent="0.25">
      <c r="A67" s="286" t="s">
        <v>422</v>
      </c>
      <c r="B67" s="325" t="s">
        <v>57</v>
      </c>
      <c r="C67" s="322"/>
      <c r="D67" s="319" t="s">
        <v>58</v>
      </c>
      <c r="E67" s="322"/>
      <c r="F67" s="322"/>
      <c r="G67" s="322"/>
      <c r="H67" s="360">
        <f>H68+H69+H70</f>
        <v>627000</v>
      </c>
      <c r="I67" s="360">
        <f>I68+I69+I70</f>
        <v>627000</v>
      </c>
      <c r="J67" s="53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1:25" ht="15.75" customHeight="1" x14ac:dyDescent="0.25">
      <c r="A68" s="286" t="s">
        <v>423</v>
      </c>
      <c r="B68" s="321"/>
      <c r="C68" s="322"/>
      <c r="D68" s="322" t="s">
        <v>520</v>
      </c>
      <c r="E68" s="322"/>
      <c r="F68" s="322" t="s">
        <v>521</v>
      </c>
      <c r="G68" s="322"/>
      <c r="H68" s="274">
        <v>500000</v>
      </c>
      <c r="I68" s="274">
        <v>500000</v>
      </c>
      <c r="J68" s="53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5" ht="15.75" customHeight="1" x14ac:dyDescent="0.25">
      <c r="A69" s="286" t="s">
        <v>424</v>
      </c>
      <c r="B69" s="321"/>
      <c r="C69" s="322"/>
      <c r="D69" s="322" t="s">
        <v>522</v>
      </c>
      <c r="E69" s="322"/>
      <c r="F69" s="322" t="s">
        <v>523</v>
      </c>
      <c r="G69" s="322"/>
      <c r="H69" s="274">
        <v>100000</v>
      </c>
      <c r="I69" s="274">
        <v>100000</v>
      </c>
      <c r="J69" s="53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1:25" ht="15.75" customHeight="1" x14ac:dyDescent="0.25">
      <c r="A70" s="286" t="s">
        <v>425</v>
      </c>
      <c r="B70" s="321"/>
      <c r="C70" s="322"/>
      <c r="D70" s="326" t="s">
        <v>524</v>
      </c>
      <c r="E70" s="322"/>
      <c r="F70" s="322" t="s">
        <v>525</v>
      </c>
      <c r="G70" s="322"/>
      <c r="H70" s="274">
        <v>27000</v>
      </c>
      <c r="I70" s="274">
        <v>27000</v>
      </c>
      <c r="J70" s="53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1:25" ht="15.75" customHeight="1" x14ac:dyDescent="0.25">
      <c r="A71" s="286" t="s">
        <v>426</v>
      </c>
      <c r="B71" s="318" t="s">
        <v>64</v>
      </c>
      <c r="C71" s="322"/>
      <c r="D71" s="319" t="s">
        <v>63</v>
      </c>
      <c r="E71" s="319"/>
      <c r="F71" s="319"/>
      <c r="G71" s="319"/>
      <c r="H71" s="360">
        <f>H72+H73</f>
        <v>1328038</v>
      </c>
      <c r="I71" s="360">
        <f>I72+I73</f>
        <v>1593079</v>
      </c>
      <c r="J71" s="53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1:25" s="133" customFormat="1" ht="15.75" customHeight="1" x14ac:dyDescent="0.25">
      <c r="A72" s="286" t="s">
        <v>427</v>
      </c>
      <c r="B72" s="318"/>
      <c r="C72" s="322"/>
      <c r="D72" s="319" t="s">
        <v>187</v>
      </c>
      <c r="E72" s="319"/>
      <c r="F72" s="322" t="s">
        <v>447</v>
      </c>
      <c r="G72" s="319"/>
      <c r="H72" s="274">
        <v>1328038</v>
      </c>
      <c r="I72" s="274">
        <v>1328038</v>
      </c>
      <c r="J72" s="101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</row>
    <row r="73" spans="1:25" s="133" customFormat="1" ht="15.75" customHeight="1" x14ac:dyDescent="0.25">
      <c r="A73" s="286" t="s">
        <v>428</v>
      </c>
      <c r="B73" s="318"/>
      <c r="C73" s="322"/>
      <c r="D73" s="319"/>
      <c r="E73" s="319"/>
      <c r="F73" s="322" t="s">
        <v>188</v>
      </c>
      <c r="G73" s="319"/>
      <c r="H73" s="274">
        <v>0</v>
      </c>
      <c r="I73" s="274">
        <v>265041</v>
      </c>
      <c r="J73" s="101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</row>
    <row r="74" spans="1:25" s="133" customFormat="1" ht="15.75" customHeight="1" x14ac:dyDescent="0.25">
      <c r="A74" s="216" t="s">
        <v>429</v>
      </c>
      <c r="B74" s="257" t="s">
        <v>84</v>
      </c>
      <c r="C74" s="276"/>
      <c r="D74" s="276"/>
      <c r="E74" s="276"/>
      <c r="F74" s="276"/>
      <c r="G74" s="277"/>
      <c r="H74" s="280">
        <f>H75</f>
        <v>730000</v>
      </c>
      <c r="I74" s="280">
        <f>I75+I90</f>
        <v>4230000</v>
      </c>
      <c r="J74" s="101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</row>
    <row r="75" spans="1:25" s="133" customFormat="1" ht="15.75" customHeight="1" x14ac:dyDescent="0.25">
      <c r="A75" s="286" t="s">
        <v>264</v>
      </c>
      <c r="B75" s="318" t="s">
        <v>50</v>
      </c>
      <c r="C75" s="319"/>
      <c r="D75" s="319" t="s">
        <v>51</v>
      </c>
      <c r="E75" s="319"/>
      <c r="F75" s="319"/>
      <c r="G75" s="322"/>
      <c r="H75" s="360">
        <f>H81+H88+H76</f>
        <v>730000</v>
      </c>
      <c r="I75" s="360">
        <f>I81+I88+I76</f>
        <v>730000</v>
      </c>
      <c r="J75" s="101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</row>
    <row r="76" spans="1:25" s="133" customFormat="1" ht="15.75" customHeight="1" x14ac:dyDescent="0.25">
      <c r="A76" s="286" t="s">
        <v>265</v>
      </c>
      <c r="B76" s="318"/>
      <c r="C76" s="319" t="s">
        <v>151</v>
      </c>
      <c r="D76" s="319"/>
      <c r="E76" s="319" t="s">
        <v>152</v>
      </c>
      <c r="F76" s="318"/>
      <c r="G76" s="322"/>
      <c r="H76" s="360">
        <f>H77+H79</f>
        <v>50000</v>
      </c>
      <c r="I76" s="360">
        <f>I77+I79</f>
        <v>50000</v>
      </c>
      <c r="J76" s="101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</row>
    <row r="77" spans="1:25" s="133" customFormat="1" ht="15.75" customHeight="1" x14ac:dyDescent="0.25">
      <c r="A77" s="286" t="s">
        <v>266</v>
      </c>
      <c r="B77" s="318"/>
      <c r="C77" s="319"/>
      <c r="D77" s="322" t="s">
        <v>153</v>
      </c>
      <c r="E77" s="322" t="s">
        <v>154</v>
      </c>
      <c r="F77" s="318"/>
      <c r="G77" s="322"/>
      <c r="H77" s="361">
        <f>H78</f>
        <v>30000</v>
      </c>
      <c r="I77" s="361">
        <f>I78</f>
        <v>30000</v>
      </c>
      <c r="J77" s="101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</row>
    <row r="78" spans="1:25" ht="15.75" customHeight="1" x14ac:dyDescent="0.25">
      <c r="A78" s="286" t="s">
        <v>267</v>
      </c>
      <c r="B78" s="318"/>
      <c r="C78" s="319"/>
      <c r="D78" s="319"/>
      <c r="E78" s="319"/>
      <c r="F78" s="321" t="s">
        <v>665</v>
      </c>
      <c r="G78" s="322"/>
      <c r="H78" s="361">
        <v>30000</v>
      </c>
      <c r="I78" s="361">
        <v>30000</v>
      </c>
      <c r="J78" s="53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1:25" ht="15.75" customHeight="1" x14ac:dyDescent="0.25">
      <c r="A79" s="286" t="s">
        <v>268</v>
      </c>
      <c r="B79" s="318"/>
      <c r="C79" s="322"/>
      <c r="D79" s="322" t="s">
        <v>155</v>
      </c>
      <c r="E79" s="322" t="s">
        <v>156</v>
      </c>
      <c r="F79" s="322"/>
      <c r="G79" s="322"/>
      <c r="H79" s="361">
        <f>H80</f>
        <v>20000</v>
      </c>
      <c r="I79" s="361">
        <f>I80</f>
        <v>20000</v>
      </c>
      <c r="J79" s="53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1:25" ht="15.75" customHeight="1" x14ac:dyDescent="0.25">
      <c r="A80" s="286" t="s">
        <v>269</v>
      </c>
      <c r="B80" s="318"/>
      <c r="C80" s="322"/>
      <c r="D80" s="319"/>
      <c r="E80" s="319"/>
      <c r="F80" s="322" t="s">
        <v>666</v>
      </c>
      <c r="G80" s="322"/>
      <c r="H80" s="361">
        <v>20000</v>
      </c>
      <c r="I80" s="361">
        <v>20000</v>
      </c>
      <c r="J80" s="53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spans="1:25" ht="15.75" customHeight="1" x14ac:dyDescent="0.25">
      <c r="A81" s="286" t="s">
        <v>270</v>
      </c>
      <c r="B81" s="321"/>
      <c r="C81" s="319" t="s">
        <v>164</v>
      </c>
      <c r="D81" s="319"/>
      <c r="E81" s="319" t="s">
        <v>165</v>
      </c>
      <c r="F81" s="319"/>
      <c r="G81" s="322"/>
      <c r="H81" s="360">
        <f>H82+H85+H86</f>
        <v>530000</v>
      </c>
      <c r="I81" s="360">
        <f>I82+I85+I86</f>
        <v>530000</v>
      </c>
      <c r="J81" s="53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 ht="15.75" customHeight="1" x14ac:dyDescent="0.25">
      <c r="A82" s="286" t="s">
        <v>430</v>
      </c>
      <c r="B82" s="321"/>
      <c r="C82" s="322"/>
      <c r="D82" s="322" t="s">
        <v>166</v>
      </c>
      <c r="E82" s="322" t="s">
        <v>167</v>
      </c>
      <c r="F82" s="322"/>
      <c r="G82" s="322"/>
      <c r="H82" s="361">
        <f>H83+H84</f>
        <v>20000</v>
      </c>
      <c r="I82" s="361">
        <f>I83+I84</f>
        <v>20000</v>
      </c>
      <c r="J82" s="53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1:25" ht="15.75" customHeight="1" x14ac:dyDescent="0.25">
      <c r="A83" s="286" t="s">
        <v>431</v>
      </c>
      <c r="B83" s="321"/>
      <c r="C83" s="322"/>
      <c r="D83" s="322"/>
      <c r="E83" s="322"/>
      <c r="F83" s="322" t="s">
        <v>168</v>
      </c>
      <c r="G83" s="322"/>
      <c r="H83" s="274">
        <v>10000</v>
      </c>
      <c r="I83" s="274">
        <v>10000</v>
      </c>
      <c r="J83" s="53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 s="133" customFormat="1" ht="15.75" customHeight="1" x14ac:dyDescent="0.25">
      <c r="A84" s="286" t="s">
        <v>271</v>
      </c>
      <c r="B84" s="321"/>
      <c r="C84" s="322"/>
      <c r="D84" s="322"/>
      <c r="E84" s="322"/>
      <c r="F84" s="322" t="s">
        <v>170</v>
      </c>
      <c r="G84" s="322"/>
      <c r="H84" s="274">
        <v>10000</v>
      </c>
      <c r="I84" s="274">
        <v>10000</v>
      </c>
      <c r="J84" s="101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</row>
    <row r="85" spans="1:25" s="133" customFormat="1" ht="15.75" customHeight="1" x14ac:dyDescent="0.25">
      <c r="A85" s="286" t="s">
        <v>272</v>
      </c>
      <c r="B85" s="321"/>
      <c r="C85" s="322"/>
      <c r="D85" s="322" t="s">
        <v>171</v>
      </c>
      <c r="E85" s="322" t="s">
        <v>172</v>
      </c>
      <c r="F85" s="322"/>
      <c r="G85" s="322"/>
      <c r="H85" s="274">
        <v>10000</v>
      </c>
      <c r="I85" s="274">
        <v>10000</v>
      </c>
      <c r="J85" s="101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</row>
    <row r="86" spans="1:25" s="133" customFormat="1" ht="15.75" customHeight="1" x14ac:dyDescent="0.25">
      <c r="A86" s="286" t="s">
        <v>273</v>
      </c>
      <c r="B86" s="321"/>
      <c r="C86" s="322"/>
      <c r="D86" s="322" t="s">
        <v>173</v>
      </c>
      <c r="E86" s="322" t="s">
        <v>174</v>
      </c>
      <c r="F86" s="322"/>
      <c r="G86" s="322"/>
      <c r="H86" s="361">
        <f>SUM(H87:H87)</f>
        <v>500000</v>
      </c>
      <c r="I86" s="361">
        <f>SUM(I87:I87)</f>
        <v>500000</v>
      </c>
      <c r="J86" s="101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</row>
    <row r="87" spans="1:25" s="133" customFormat="1" ht="15.75" customHeight="1" x14ac:dyDescent="0.25">
      <c r="A87" s="286" t="s">
        <v>274</v>
      </c>
      <c r="B87" s="321"/>
      <c r="C87" s="322"/>
      <c r="D87" s="322"/>
      <c r="E87" s="322"/>
      <c r="F87" s="322" t="s">
        <v>526</v>
      </c>
      <c r="G87" s="322"/>
      <c r="H87" s="274">
        <v>500000</v>
      </c>
      <c r="I87" s="274">
        <v>500000</v>
      </c>
      <c r="J87" s="101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</row>
    <row r="88" spans="1:25" s="133" customFormat="1" ht="15.75" customHeight="1" x14ac:dyDescent="0.25">
      <c r="A88" s="286" t="s">
        <v>275</v>
      </c>
      <c r="B88" s="321"/>
      <c r="C88" s="319" t="s">
        <v>176</v>
      </c>
      <c r="D88" s="319"/>
      <c r="E88" s="319" t="s">
        <v>177</v>
      </c>
      <c r="F88" s="319"/>
      <c r="G88" s="322"/>
      <c r="H88" s="360">
        <f>H89</f>
        <v>150000</v>
      </c>
      <c r="I88" s="360">
        <f>I89</f>
        <v>150000</v>
      </c>
      <c r="J88" s="101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</row>
    <row r="89" spans="1:25" s="133" customFormat="1" ht="15.75" customHeight="1" x14ac:dyDescent="0.25">
      <c r="A89" s="286" t="s">
        <v>276</v>
      </c>
      <c r="B89" s="321"/>
      <c r="C89" s="322"/>
      <c r="D89" s="322" t="s">
        <v>178</v>
      </c>
      <c r="E89" s="322" t="s">
        <v>179</v>
      </c>
      <c r="F89" s="322"/>
      <c r="G89" s="322"/>
      <c r="H89" s="274">
        <v>150000</v>
      </c>
      <c r="I89" s="274">
        <v>150000</v>
      </c>
      <c r="J89" s="101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</row>
    <row r="90" spans="1:25" s="133" customFormat="1" ht="15.75" customHeight="1" x14ac:dyDescent="0.25">
      <c r="A90" s="286" t="s">
        <v>277</v>
      </c>
      <c r="B90" s="325" t="s">
        <v>57</v>
      </c>
      <c r="C90" s="322"/>
      <c r="E90" s="319" t="s">
        <v>58</v>
      </c>
      <c r="F90" s="322"/>
      <c r="G90" s="322"/>
      <c r="H90" s="275">
        <v>0</v>
      </c>
      <c r="I90" s="275">
        <f>I91</f>
        <v>3500000</v>
      </c>
      <c r="J90" s="101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</row>
    <row r="91" spans="1:25" s="133" customFormat="1" ht="15.75" customHeight="1" x14ac:dyDescent="0.25">
      <c r="A91" s="286" t="s">
        <v>278</v>
      </c>
      <c r="B91" s="321"/>
      <c r="C91" s="322" t="s">
        <v>520</v>
      </c>
      <c r="E91" s="379" t="s">
        <v>684</v>
      </c>
      <c r="F91" s="322"/>
      <c r="G91" s="322"/>
      <c r="H91" s="274">
        <v>0</v>
      </c>
      <c r="I91" s="274">
        <v>3500000</v>
      </c>
      <c r="J91" s="101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</row>
    <row r="92" spans="1:25" s="133" customFormat="1" ht="15.75" customHeight="1" x14ac:dyDescent="0.25">
      <c r="A92" s="286" t="s">
        <v>279</v>
      </c>
      <c r="B92" s="257" t="s">
        <v>110</v>
      </c>
      <c r="C92" s="260"/>
      <c r="D92" s="260"/>
      <c r="E92" s="257"/>
      <c r="F92" s="260"/>
      <c r="G92" s="279">
        <v>3</v>
      </c>
      <c r="H92" s="280">
        <f>H93+H97</f>
        <v>2415938</v>
      </c>
      <c r="I92" s="280">
        <f>I93+I97</f>
        <v>2415938</v>
      </c>
      <c r="J92" s="101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</row>
    <row r="93" spans="1:25" s="133" customFormat="1" ht="15.75" customHeight="1" x14ac:dyDescent="0.25">
      <c r="A93" s="286" t="s">
        <v>280</v>
      </c>
      <c r="B93" s="318" t="s">
        <v>46</v>
      </c>
      <c r="C93" s="319"/>
      <c r="D93" s="319" t="s">
        <v>135</v>
      </c>
      <c r="E93" s="319"/>
      <c r="F93" s="319"/>
      <c r="G93" s="322"/>
      <c r="H93" s="360">
        <f>H94</f>
        <v>2201310</v>
      </c>
      <c r="I93" s="360">
        <f>I94</f>
        <v>2201310</v>
      </c>
      <c r="J93" s="101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</row>
    <row r="94" spans="1:25" s="133" customFormat="1" ht="15.75" customHeight="1" x14ac:dyDescent="0.25">
      <c r="A94" s="286" t="s">
        <v>281</v>
      </c>
      <c r="B94" s="321"/>
      <c r="C94" s="322" t="s">
        <v>136</v>
      </c>
      <c r="D94" s="322"/>
      <c r="E94" s="322" t="s">
        <v>137</v>
      </c>
      <c r="F94" s="322"/>
      <c r="G94" s="328"/>
      <c r="H94" s="361">
        <f>H95+H96</f>
        <v>2201310</v>
      </c>
      <c r="I94" s="361">
        <f>I95+I96</f>
        <v>2201310</v>
      </c>
      <c r="J94" s="101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</row>
    <row r="95" spans="1:25" s="133" customFormat="1" ht="15.75" customHeight="1" x14ac:dyDescent="0.25">
      <c r="A95" s="286" t="s">
        <v>282</v>
      </c>
      <c r="B95" s="13"/>
      <c r="C95" s="322"/>
      <c r="D95" s="322" t="s">
        <v>138</v>
      </c>
      <c r="E95" s="322" t="s">
        <v>139</v>
      </c>
      <c r="F95" s="322"/>
      <c r="G95" s="321"/>
      <c r="H95" s="278">
        <v>2201310</v>
      </c>
      <c r="I95" s="278">
        <v>2201310</v>
      </c>
      <c r="J95" s="101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</row>
    <row r="96" spans="1:25" s="133" customFormat="1" ht="15.75" customHeight="1" x14ac:dyDescent="0.25">
      <c r="A96" s="286" t="s">
        <v>283</v>
      </c>
      <c r="B96" s="13"/>
      <c r="C96" s="322"/>
      <c r="D96" s="322" t="s">
        <v>667</v>
      </c>
      <c r="E96" s="322" t="s">
        <v>668</v>
      </c>
      <c r="F96" s="322"/>
      <c r="G96" s="321"/>
      <c r="H96" s="278">
        <v>0</v>
      </c>
      <c r="I96" s="278">
        <v>0</v>
      </c>
      <c r="J96" s="101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</row>
    <row r="97" spans="1:25" ht="15.75" customHeight="1" x14ac:dyDescent="0.25">
      <c r="A97" s="286" t="s">
        <v>284</v>
      </c>
      <c r="B97" s="318" t="s">
        <v>48</v>
      </c>
      <c r="C97" s="319"/>
      <c r="D97" s="319" t="s">
        <v>148</v>
      </c>
      <c r="E97" s="323"/>
      <c r="F97" s="323"/>
      <c r="G97" s="324"/>
      <c r="H97" s="360">
        <f>H98</f>
        <v>214628</v>
      </c>
      <c r="I97" s="360">
        <f>I98</f>
        <v>214628</v>
      </c>
      <c r="J97" s="53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1:25" ht="15.75" customHeight="1" x14ac:dyDescent="0.25">
      <c r="A98" s="286" t="s">
        <v>285</v>
      </c>
      <c r="B98" s="321"/>
      <c r="C98" s="322"/>
      <c r="D98" s="322"/>
      <c r="E98" s="322" t="s">
        <v>149</v>
      </c>
      <c r="F98" s="322"/>
      <c r="G98" s="322"/>
      <c r="H98" s="274">
        <v>214628</v>
      </c>
      <c r="I98" s="274">
        <v>214628</v>
      </c>
      <c r="J98" s="53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1:25" ht="15.75" customHeight="1" x14ac:dyDescent="0.25">
      <c r="A99" s="216" t="s">
        <v>286</v>
      </c>
      <c r="B99" s="257" t="s">
        <v>189</v>
      </c>
      <c r="C99" s="276"/>
      <c r="D99" s="276"/>
      <c r="E99" s="276"/>
      <c r="F99" s="276"/>
      <c r="G99" s="276"/>
      <c r="H99" s="280">
        <f>H100</f>
        <v>1155700</v>
      </c>
      <c r="I99" s="280">
        <f>I100</f>
        <v>1155700</v>
      </c>
      <c r="J99" s="53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1:25" ht="15.75" customHeight="1" x14ac:dyDescent="0.25">
      <c r="A100" s="286" t="s">
        <v>287</v>
      </c>
      <c r="B100" s="318" t="s">
        <v>50</v>
      </c>
      <c r="C100" s="319"/>
      <c r="D100" s="319" t="s">
        <v>51</v>
      </c>
      <c r="E100" s="319"/>
      <c r="F100" s="319"/>
      <c r="G100" s="322"/>
      <c r="H100" s="360">
        <f>H101+H105</f>
        <v>1155700</v>
      </c>
      <c r="I100" s="360">
        <f>I101+I105</f>
        <v>1155700</v>
      </c>
      <c r="J100" s="53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ht="15.75" customHeight="1" x14ac:dyDescent="0.25">
      <c r="A101" s="286" t="s">
        <v>288</v>
      </c>
      <c r="B101" s="321"/>
      <c r="C101" s="319" t="s">
        <v>164</v>
      </c>
      <c r="D101" s="319"/>
      <c r="E101" s="319" t="s">
        <v>165</v>
      </c>
      <c r="F101" s="319"/>
      <c r="G101" s="319"/>
      <c r="H101" s="360">
        <f>H102+H103+H104</f>
        <v>910000</v>
      </c>
      <c r="I101" s="360">
        <f>I102+I103+I104</f>
        <v>910000</v>
      </c>
      <c r="J101" s="53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ht="15.75" customHeight="1" x14ac:dyDescent="0.25">
      <c r="A102" s="286" t="s">
        <v>289</v>
      </c>
      <c r="B102" s="321"/>
      <c r="C102" s="322"/>
      <c r="D102" s="322" t="s">
        <v>171</v>
      </c>
      <c r="E102" s="322" t="s">
        <v>172</v>
      </c>
      <c r="F102" s="322"/>
      <c r="G102" s="321"/>
      <c r="H102" s="274">
        <v>400000</v>
      </c>
      <c r="I102" s="274">
        <v>400000</v>
      </c>
      <c r="J102" s="53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ht="15.75" customHeight="1" x14ac:dyDescent="0.25">
      <c r="A103" s="286" t="s">
        <v>290</v>
      </c>
      <c r="B103" s="321"/>
      <c r="C103" s="322"/>
      <c r="D103" s="322" t="s">
        <v>164</v>
      </c>
      <c r="E103" s="322" t="s">
        <v>528</v>
      </c>
      <c r="F103" s="322"/>
      <c r="G103" s="321"/>
      <c r="H103" s="274">
        <v>500000</v>
      </c>
      <c r="I103" s="274">
        <v>500000</v>
      </c>
      <c r="J103" s="53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ht="15.75" customHeight="1" x14ac:dyDescent="0.25">
      <c r="A104" s="286" t="s">
        <v>291</v>
      </c>
      <c r="B104" s="321"/>
      <c r="C104" s="322"/>
      <c r="D104" s="322" t="s">
        <v>151</v>
      </c>
      <c r="E104" s="322" t="s">
        <v>529</v>
      </c>
      <c r="F104" s="322"/>
      <c r="G104" s="321"/>
      <c r="H104" s="274">
        <v>10000</v>
      </c>
      <c r="I104" s="274">
        <v>10000</v>
      </c>
      <c r="J104" s="53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1:25" ht="15.75" customHeight="1" x14ac:dyDescent="0.25">
      <c r="A105" s="286" t="s">
        <v>292</v>
      </c>
      <c r="B105" s="321"/>
      <c r="C105" s="319" t="s">
        <v>176</v>
      </c>
      <c r="D105" s="319"/>
      <c r="E105" s="319" t="s">
        <v>177</v>
      </c>
      <c r="F105" s="319"/>
      <c r="G105" s="318"/>
      <c r="H105" s="360">
        <f>H106</f>
        <v>245700</v>
      </c>
      <c r="I105" s="360">
        <f>I106</f>
        <v>245700</v>
      </c>
      <c r="J105" s="53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 ht="15.75" customHeight="1" x14ac:dyDescent="0.25">
      <c r="A106" s="286" t="s">
        <v>293</v>
      </c>
      <c r="B106" s="321"/>
      <c r="C106" s="322"/>
      <c r="D106" s="322" t="s">
        <v>178</v>
      </c>
      <c r="E106" s="322" t="s">
        <v>179</v>
      </c>
      <c r="F106" s="322"/>
      <c r="G106" s="321"/>
      <c r="H106" s="274">
        <v>245700</v>
      </c>
      <c r="I106" s="274">
        <v>245700</v>
      </c>
      <c r="J106" s="53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1:25" ht="15.75" customHeight="1" x14ac:dyDescent="0.25">
      <c r="A107" s="216" t="s">
        <v>294</v>
      </c>
      <c r="B107" s="257" t="s">
        <v>530</v>
      </c>
      <c r="C107" s="260"/>
      <c r="D107" s="260"/>
      <c r="E107" s="260"/>
      <c r="F107" s="260"/>
      <c r="G107" s="260"/>
      <c r="H107" s="362">
        <f>H108+H113</f>
        <v>1335000</v>
      </c>
      <c r="I107" s="362">
        <f>I108+I113</f>
        <v>1335000</v>
      </c>
      <c r="J107" s="53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25" ht="15.75" customHeight="1" x14ac:dyDescent="0.25">
      <c r="A108" s="286" t="s">
        <v>295</v>
      </c>
      <c r="B108" s="318" t="s">
        <v>50</v>
      </c>
      <c r="C108" s="319"/>
      <c r="D108" s="319" t="s">
        <v>51</v>
      </c>
      <c r="E108" s="319"/>
      <c r="F108" s="319"/>
      <c r="G108" s="321"/>
      <c r="H108" s="360">
        <f>H109+H111</f>
        <v>955000</v>
      </c>
      <c r="I108" s="360">
        <f>I109+I111</f>
        <v>955000</v>
      </c>
      <c r="J108" s="53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1:25" ht="15.75" customHeight="1" x14ac:dyDescent="0.25">
      <c r="A109" s="286" t="s">
        <v>296</v>
      </c>
      <c r="B109" s="321"/>
      <c r="C109" s="319" t="s">
        <v>173</v>
      </c>
      <c r="D109" s="319" t="s">
        <v>174</v>
      </c>
      <c r="E109" s="319"/>
      <c r="F109" s="319"/>
      <c r="G109" s="14"/>
      <c r="H109" s="360">
        <f>H110</f>
        <v>750000</v>
      </c>
      <c r="I109" s="360">
        <f>I110</f>
        <v>750000</v>
      </c>
      <c r="J109" s="53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:25" ht="15.75" customHeight="1" x14ac:dyDescent="0.25">
      <c r="A110" s="286" t="s">
        <v>432</v>
      </c>
      <c r="B110" s="321"/>
      <c r="C110" s="322"/>
      <c r="D110" s="322"/>
      <c r="E110" s="322" t="s">
        <v>175</v>
      </c>
      <c r="F110" s="322"/>
      <c r="G110" s="14"/>
      <c r="H110" s="274">
        <v>750000</v>
      </c>
      <c r="I110" s="274">
        <v>750000</v>
      </c>
      <c r="J110" s="53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1:25" ht="15.75" customHeight="1" x14ac:dyDescent="0.25">
      <c r="A111" s="286" t="s">
        <v>433</v>
      </c>
      <c r="B111" s="321"/>
      <c r="C111" s="319" t="s">
        <v>176</v>
      </c>
      <c r="D111" s="319"/>
      <c r="E111" s="319" t="s">
        <v>177</v>
      </c>
      <c r="F111" s="319"/>
      <c r="G111" s="322"/>
      <c r="H111" s="360">
        <f>H112</f>
        <v>205000</v>
      </c>
      <c r="I111" s="360">
        <f>I112</f>
        <v>205000</v>
      </c>
      <c r="J111" s="53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:25" ht="15.75" customHeight="1" x14ac:dyDescent="0.25">
      <c r="A112" s="286" t="s">
        <v>434</v>
      </c>
      <c r="B112" s="321"/>
      <c r="C112" s="322"/>
      <c r="D112" s="322" t="s">
        <v>178</v>
      </c>
      <c r="E112" s="322" t="s">
        <v>179</v>
      </c>
      <c r="F112" s="322"/>
      <c r="G112" s="322"/>
      <c r="H112" s="274">
        <v>205000</v>
      </c>
      <c r="I112" s="274">
        <v>205000</v>
      </c>
      <c r="J112" s="53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1:25" ht="15.75" customHeight="1" x14ac:dyDescent="0.25">
      <c r="A113" s="286" t="s">
        <v>435</v>
      </c>
      <c r="B113" s="325" t="s">
        <v>57</v>
      </c>
      <c r="C113" s="322"/>
      <c r="D113" s="319" t="s">
        <v>58</v>
      </c>
      <c r="E113" s="322"/>
      <c r="F113" s="322"/>
      <c r="G113" s="322"/>
      <c r="H113" s="275">
        <f>H114</f>
        <v>380000</v>
      </c>
      <c r="I113" s="275">
        <f>I114</f>
        <v>380000</v>
      </c>
      <c r="J113" s="53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25" ht="15.75" customHeight="1" x14ac:dyDescent="0.25">
      <c r="A114" s="286" t="s">
        <v>297</v>
      </c>
      <c r="B114" s="321"/>
      <c r="C114" s="322" t="s">
        <v>664</v>
      </c>
      <c r="D114" s="322"/>
      <c r="E114" s="322" t="s">
        <v>669</v>
      </c>
      <c r="F114" s="322"/>
      <c r="G114" s="322"/>
      <c r="H114" s="274">
        <v>380000</v>
      </c>
      <c r="I114" s="274">
        <v>380000</v>
      </c>
      <c r="J114" s="53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1:25" ht="15.75" customHeight="1" x14ac:dyDescent="0.25">
      <c r="A115" s="216" t="s">
        <v>298</v>
      </c>
      <c r="B115" s="257" t="s">
        <v>193</v>
      </c>
      <c r="C115" s="260"/>
      <c r="D115" s="260"/>
      <c r="E115" s="260"/>
      <c r="F115" s="260"/>
      <c r="G115" s="260"/>
      <c r="H115" s="280">
        <f>SUM(H116)</f>
        <v>1650000</v>
      </c>
      <c r="I115" s="280">
        <f>SUM(I116)</f>
        <v>1650000</v>
      </c>
      <c r="J115" s="53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25" ht="15.75" customHeight="1" x14ac:dyDescent="0.25">
      <c r="A116" s="286" t="s">
        <v>299</v>
      </c>
      <c r="B116" s="318" t="s">
        <v>50</v>
      </c>
      <c r="C116" s="319"/>
      <c r="D116" s="319" t="s">
        <v>51</v>
      </c>
      <c r="E116" s="319"/>
      <c r="F116" s="319"/>
      <c r="G116" s="321"/>
      <c r="H116" s="275">
        <f>H117+H120</f>
        <v>1650000</v>
      </c>
      <c r="I116" s="275">
        <f>I117+I120</f>
        <v>1650000</v>
      </c>
      <c r="J116" s="53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1:25" ht="15.75" customHeight="1" x14ac:dyDescent="0.25">
      <c r="A117" s="286" t="s">
        <v>436</v>
      </c>
      <c r="B117" s="321"/>
      <c r="C117" s="319" t="s">
        <v>164</v>
      </c>
      <c r="D117" s="319"/>
      <c r="E117" s="319" t="s">
        <v>165</v>
      </c>
      <c r="F117" s="319"/>
      <c r="G117" s="321"/>
      <c r="H117" s="360">
        <f>H118</f>
        <v>1300000</v>
      </c>
      <c r="I117" s="360">
        <f>I118</f>
        <v>1300000</v>
      </c>
      <c r="J117" s="53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1:25" s="133" customFormat="1" ht="15.75" customHeight="1" x14ac:dyDescent="0.25">
      <c r="A118" s="286" t="s">
        <v>300</v>
      </c>
      <c r="B118" s="321"/>
      <c r="C118" s="322"/>
      <c r="D118" s="322" t="s">
        <v>166</v>
      </c>
      <c r="E118" s="322" t="s">
        <v>167</v>
      </c>
      <c r="F118" s="322"/>
      <c r="G118" s="321"/>
      <c r="H118" s="363">
        <f>H119</f>
        <v>1300000</v>
      </c>
      <c r="I118" s="363">
        <f>I119</f>
        <v>1300000</v>
      </c>
      <c r="J118" s="101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</row>
    <row r="119" spans="1:25" s="133" customFormat="1" ht="15.75" customHeight="1" x14ac:dyDescent="0.25">
      <c r="A119" s="286" t="s">
        <v>301</v>
      </c>
      <c r="B119" s="321"/>
      <c r="C119" s="322"/>
      <c r="D119" s="322"/>
      <c r="E119" s="322"/>
      <c r="F119" s="322" t="s">
        <v>168</v>
      </c>
      <c r="G119" s="322"/>
      <c r="H119" s="274">
        <v>1300000</v>
      </c>
      <c r="I119" s="274">
        <v>1300000</v>
      </c>
      <c r="J119" s="101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</row>
    <row r="120" spans="1:25" s="133" customFormat="1" ht="15.75" customHeight="1" x14ac:dyDescent="0.25">
      <c r="A120" s="286" t="s">
        <v>302</v>
      </c>
      <c r="B120" s="321"/>
      <c r="C120" s="319" t="s">
        <v>176</v>
      </c>
      <c r="D120" s="319"/>
      <c r="E120" s="319" t="s">
        <v>177</v>
      </c>
      <c r="F120" s="319"/>
      <c r="G120" s="322"/>
      <c r="H120" s="364">
        <f>H121</f>
        <v>350000</v>
      </c>
      <c r="I120" s="364">
        <f>I121</f>
        <v>350000</v>
      </c>
      <c r="J120" s="101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</row>
    <row r="121" spans="1:25" s="133" customFormat="1" ht="15.75" customHeight="1" x14ac:dyDescent="0.25">
      <c r="A121" s="286" t="s">
        <v>303</v>
      </c>
      <c r="B121" s="321"/>
      <c r="C121" s="322"/>
      <c r="D121" s="322" t="s">
        <v>178</v>
      </c>
      <c r="E121" s="322" t="s">
        <v>179</v>
      </c>
      <c r="F121" s="322"/>
      <c r="G121" s="322"/>
      <c r="H121" s="274">
        <v>350000</v>
      </c>
      <c r="I121" s="274">
        <v>350000</v>
      </c>
      <c r="J121" s="101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</row>
    <row r="122" spans="1:25" s="133" customFormat="1" ht="15.75" customHeight="1" x14ac:dyDescent="0.25">
      <c r="A122" s="216" t="s">
        <v>304</v>
      </c>
      <c r="B122" s="257" t="s">
        <v>112</v>
      </c>
      <c r="C122" s="260"/>
      <c r="D122" s="260"/>
      <c r="E122" s="260"/>
      <c r="F122" s="260"/>
      <c r="G122" s="279">
        <v>2</v>
      </c>
      <c r="H122" s="280">
        <f>H123+H129+H131</f>
        <v>7174070</v>
      </c>
      <c r="I122" s="280">
        <f>I123+I129+I131+I148</f>
        <v>7625230</v>
      </c>
      <c r="J122" s="101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</row>
    <row r="123" spans="1:25" s="133" customFormat="1" ht="15.75" customHeight="1" x14ac:dyDescent="0.25">
      <c r="A123" s="286" t="s">
        <v>305</v>
      </c>
      <c r="B123" s="318" t="s">
        <v>46</v>
      </c>
      <c r="C123" s="319"/>
      <c r="D123" s="319" t="s">
        <v>135</v>
      </c>
      <c r="E123" s="319"/>
      <c r="F123" s="319"/>
      <c r="G123" s="327"/>
      <c r="H123" s="275">
        <f>SUM(H124)</f>
        <v>4621000</v>
      </c>
      <c r="I123" s="275">
        <f>SUM(I124+I127)</f>
        <v>4621000</v>
      </c>
      <c r="J123" s="101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</row>
    <row r="124" spans="1:25" s="133" customFormat="1" ht="15.75" customHeight="1" x14ac:dyDescent="0.25">
      <c r="A124" s="286" t="s">
        <v>306</v>
      </c>
      <c r="B124" s="321"/>
      <c r="C124" s="319" t="s">
        <v>136</v>
      </c>
      <c r="D124" s="319"/>
      <c r="E124" s="319" t="s">
        <v>137</v>
      </c>
      <c r="F124" s="319"/>
      <c r="G124" s="322"/>
      <c r="H124" s="275">
        <f>SUM(H125:H126)</f>
        <v>4621000</v>
      </c>
      <c r="I124" s="275">
        <f>SUM(I125:I126)</f>
        <v>4529709</v>
      </c>
      <c r="J124" s="101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</row>
    <row r="125" spans="1:25" s="133" customFormat="1" ht="15.75" customHeight="1" x14ac:dyDescent="0.25">
      <c r="A125" s="286" t="s">
        <v>307</v>
      </c>
      <c r="B125" s="13"/>
      <c r="C125" s="322"/>
      <c r="D125" s="322" t="s">
        <v>138</v>
      </c>
      <c r="E125" s="322" t="s">
        <v>139</v>
      </c>
      <c r="F125" s="322"/>
      <c r="G125" s="322"/>
      <c r="H125" s="274">
        <v>4426000</v>
      </c>
      <c r="I125" s="274">
        <v>4334709</v>
      </c>
      <c r="J125" s="101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</row>
    <row r="126" spans="1:25" s="133" customFormat="1" ht="15.75" customHeight="1" x14ac:dyDescent="0.25">
      <c r="A126" s="286" t="s">
        <v>308</v>
      </c>
      <c r="B126" s="13"/>
      <c r="C126" s="322"/>
      <c r="D126" s="322" t="s">
        <v>667</v>
      </c>
      <c r="E126" s="322" t="s">
        <v>668</v>
      </c>
      <c r="F126" s="322"/>
      <c r="G126" s="322"/>
      <c r="H126" s="274">
        <v>195000</v>
      </c>
      <c r="I126" s="274">
        <v>195000</v>
      </c>
      <c r="J126" s="101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</row>
    <row r="127" spans="1:25" s="133" customFormat="1" ht="15.75" customHeight="1" x14ac:dyDescent="0.25">
      <c r="A127" s="286" t="s">
        <v>309</v>
      </c>
      <c r="B127" s="13"/>
      <c r="C127" s="319" t="s">
        <v>142</v>
      </c>
      <c r="D127" s="319"/>
      <c r="E127" s="319" t="s">
        <v>143</v>
      </c>
      <c r="F127" s="319"/>
      <c r="G127" s="322"/>
      <c r="H127" s="275">
        <f>H128</f>
        <v>0</v>
      </c>
      <c r="I127" s="275">
        <f>I128</f>
        <v>91291</v>
      </c>
      <c r="J127" s="101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</row>
    <row r="128" spans="1:25" s="133" customFormat="1" ht="15.75" customHeight="1" x14ac:dyDescent="0.25">
      <c r="A128" s="286" t="s">
        <v>310</v>
      </c>
      <c r="B128" s="13"/>
      <c r="C128" s="322"/>
      <c r="D128" s="322" t="s">
        <v>146</v>
      </c>
      <c r="E128" s="322" t="s">
        <v>147</v>
      </c>
      <c r="F128" s="322"/>
      <c r="G128" s="322"/>
      <c r="H128" s="274">
        <v>0</v>
      </c>
      <c r="I128" s="274">
        <v>91291</v>
      </c>
      <c r="J128" s="101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</row>
    <row r="129" spans="1:25" ht="15.75" customHeight="1" x14ac:dyDescent="0.25">
      <c r="A129" s="286" t="s">
        <v>311</v>
      </c>
      <c r="B129" s="318" t="s">
        <v>48</v>
      </c>
      <c r="C129" s="319"/>
      <c r="D129" s="319" t="s">
        <v>148</v>
      </c>
      <c r="E129" s="323"/>
      <c r="F129" s="323"/>
      <c r="G129" s="322"/>
      <c r="H129" s="275">
        <f>H130</f>
        <v>863070</v>
      </c>
      <c r="I129" s="275">
        <f>I130</f>
        <v>863070</v>
      </c>
      <c r="J129" s="53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spans="1:25" ht="15.75" customHeight="1" x14ac:dyDescent="0.25">
      <c r="A130" s="286" t="s">
        <v>312</v>
      </c>
      <c r="B130" s="321"/>
      <c r="C130" s="322"/>
      <c r="D130" s="322"/>
      <c r="E130" s="322" t="s">
        <v>149</v>
      </c>
      <c r="F130" s="322"/>
      <c r="G130" s="322"/>
      <c r="H130" s="274">
        <v>863070</v>
      </c>
      <c r="I130" s="274">
        <v>863070</v>
      </c>
      <c r="J130" s="53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spans="1:25" ht="15.75" customHeight="1" x14ac:dyDescent="0.25">
      <c r="A131" s="286" t="s">
        <v>313</v>
      </c>
      <c r="B131" s="318" t="s">
        <v>50</v>
      </c>
      <c r="C131" s="319"/>
      <c r="D131" s="319" t="s">
        <v>51</v>
      </c>
      <c r="E131" s="319"/>
      <c r="F131" s="319"/>
      <c r="G131" s="322"/>
      <c r="H131" s="275">
        <f>H132+H137+H145</f>
        <v>1690000</v>
      </c>
      <c r="I131" s="275">
        <f>I132+I137+I145</f>
        <v>1690000</v>
      </c>
      <c r="J131" s="53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1:25" ht="15.75" customHeight="1" x14ac:dyDescent="0.25">
      <c r="A132" s="286" t="s">
        <v>314</v>
      </c>
      <c r="B132" s="321"/>
      <c r="C132" s="319" t="s">
        <v>151</v>
      </c>
      <c r="D132" s="319"/>
      <c r="E132" s="319" t="s">
        <v>152</v>
      </c>
      <c r="F132" s="318"/>
      <c r="G132" s="322"/>
      <c r="H132" s="275">
        <f>H133</f>
        <v>400000</v>
      </c>
      <c r="I132" s="275">
        <f>I133</f>
        <v>400000</v>
      </c>
      <c r="J132" s="53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spans="1:25" ht="15.75" customHeight="1" x14ac:dyDescent="0.25">
      <c r="A133" s="286" t="s">
        <v>315</v>
      </c>
      <c r="B133" s="321"/>
      <c r="C133" s="322"/>
      <c r="D133" s="322" t="s">
        <v>155</v>
      </c>
      <c r="E133" s="322" t="s">
        <v>156</v>
      </c>
      <c r="F133" s="322"/>
      <c r="G133" s="322"/>
      <c r="H133" s="274">
        <f>SUM(H134:H136)</f>
        <v>400000</v>
      </c>
      <c r="I133" s="274">
        <f>SUM(I134:I136)</f>
        <v>400000</v>
      </c>
      <c r="J133" s="53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1:25" ht="15.75" customHeight="1" x14ac:dyDescent="0.25">
      <c r="A134" s="286" t="s">
        <v>316</v>
      </c>
      <c r="B134" s="318"/>
      <c r="C134" s="319"/>
      <c r="D134" s="319"/>
      <c r="E134" s="319"/>
      <c r="F134" s="322" t="s">
        <v>448</v>
      </c>
      <c r="G134" s="328"/>
      <c r="H134" s="274">
        <v>50000</v>
      </c>
      <c r="I134" s="274">
        <v>50000</v>
      </c>
      <c r="J134" s="53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</row>
    <row r="135" spans="1:25" ht="15.75" customHeight="1" x14ac:dyDescent="0.25">
      <c r="A135" s="286" t="s">
        <v>317</v>
      </c>
      <c r="B135" s="318"/>
      <c r="C135" s="319"/>
      <c r="D135" s="319"/>
      <c r="E135" s="319"/>
      <c r="F135" s="322" t="s">
        <v>531</v>
      </c>
      <c r="G135" s="322"/>
      <c r="H135" s="274">
        <v>150000</v>
      </c>
      <c r="I135" s="274">
        <v>150000</v>
      </c>
      <c r="J135" s="53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spans="1:25" ht="15.75" customHeight="1" x14ac:dyDescent="0.25">
      <c r="A136" s="286" t="s">
        <v>318</v>
      </c>
      <c r="B136" s="318"/>
      <c r="C136" s="319"/>
      <c r="D136" s="319"/>
      <c r="E136" s="319"/>
      <c r="F136" s="322" t="s">
        <v>532</v>
      </c>
      <c r="G136" s="322"/>
      <c r="H136" s="274">
        <v>200000</v>
      </c>
      <c r="I136" s="274">
        <v>200000</v>
      </c>
      <c r="J136" s="53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</row>
    <row r="137" spans="1:25" ht="15.75" customHeight="1" x14ac:dyDescent="0.25">
      <c r="A137" s="286" t="s">
        <v>319</v>
      </c>
      <c r="B137" s="321"/>
      <c r="C137" s="319" t="s">
        <v>164</v>
      </c>
      <c r="D137" s="319"/>
      <c r="E137" s="319" t="s">
        <v>165</v>
      </c>
      <c r="F137" s="319"/>
      <c r="G137" s="322"/>
      <c r="H137" s="275">
        <f>H138+H141+H142</f>
        <v>880000</v>
      </c>
      <c r="I137" s="275">
        <f>I138+I141+I142</f>
        <v>880000</v>
      </c>
      <c r="J137" s="53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spans="1:25" ht="15.75" customHeight="1" x14ac:dyDescent="0.25">
      <c r="A138" s="286" t="s">
        <v>320</v>
      </c>
      <c r="B138" s="321"/>
      <c r="C138" s="322"/>
      <c r="D138" s="322" t="s">
        <v>166</v>
      </c>
      <c r="E138" s="322" t="s">
        <v>167</v>
      </c>
      <c r="F138" s="322"/>
      <c r="G138" s="322"/>
      <c r="H138" s="365">
        <f>SUM(H139:H140)</f>
        <v>180000</v>
      </c>
      <c r="I138" s="365">
        <f>SUM(I139:I140)</f>
        <v>180000</v>
      </c>
      <c r="J138" s="53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</row>
    <row r="139" spans="1:25" ht="15.75" customHeight="1" x14ac:dyDescent="0.25">
      <c r="A139" s="286" t="s">
        <v>321</v>
      </c>
      <c r="B139" s="321"/>
      <c r="C139" s="322"/>
      <c r="D139" s="322"/>
      <c r="E139" s="322"/>
      <c r="F139" s="322" t="s">
        <v>168</v>
      </c>
      <c r="G139" s="322"/>
      <c r="H139" s="274">
        <v>60000</v>
      </c>
      <c r="I139" s="274">
        <v>60000</v>
      </c>
      <c r="J139" s="53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spans="1:25" ht="15.75" customHeight="1" x14ac:dyDescent="0.25">
      <c r="A140" s="286" t="s">
        <v>322</v>
      </c>
      <c r="B140" s="321"/>
      <c r="C140" s="322"/>
      <c r="D140" s="322"/>
      <c r="E140" s="322"/>
      <c r="F140" s="322" t="s">
        <v>170</v>
      </c>
      <c r="G140" s="322"/>
      <c r="H140" s="274">
        <v>120000</v>
      </c>
      <c r="I140" s="274">
        <v>120000</v>
      </c>
      <c r="J140" s="53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</row>
    <row r="141" spans="1:25" ht="15.75" customHeight="1" x14ac:dyDescent="0.25">
      <c r="A141" s="286" t="s">
        <v>323</v>
      </c>
      <c r="B141" s="321"/>
      <c r="C141" s="322"/>
      <c r="D141" s="322" t="s">
        <v>171</v>
      </c>
      <c r="E141" s="322" t="s">
        <v>172</v>
      </c>
      <c r="F141" s="322"/>
      <c r="G141" s="322"/>
      <c r="H141" s="274">
        <v>150000</v>
      </c>
      <c r="I141" s="274">
        <v>150000</v>
      </c>
      <c r="J141" s="53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</row>
    <row r="142" spans="1:25" ht="15.75" customHeight="1" x14ac:dyDescent="0.25">
      <c r="A142" s="286" t="s">
        <v>324</v>
      </c>
      <c r="B142" s="321"/>
      <c r="C142" s="322"/>
      <c r="D142" s="322" t="s">
        <v>173</v>
      </c>
      <c r="E142" s="322" t="s">
        <v>174</v>
      </c>
      <c r="F142" s="322"/>
      <c r="G142" s="322"/>
      <c r="H142" s="274">
        <f>H143+H144</f>
        <v>550000</v>
      </c>
      <c r="I142" s="274">
        <f>I143+I144</f>
        <v>550000</v>
      </c>
      <c r="J142" s="53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</row>
    <row r="143" spans="1:25" ht="15.75" customHeight="1" x14ac:dyDescent="0.25">
      <c r="A143" s="286" t="s">
        <v>325</v>
      </c>
      <c r="B143" s="321"/>
      <c r="C143" s="322"/>
      <c r="D143" s="322"/>
      <c r="E143" s="322"/>
      <c r="F143" s="322" t="s">
        <v>175</v>
      </c>
      <c r="G143" s="322"/>
      <c r="H143" s="274">
        <v>500000</v>
      </c>
      <c r="I143" s="274">
        <v>500000</v>
      </c>
      <c r="J143" s="53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</row>
    <row r="144" spans="1:25" ht="15.75" customHeight="1" x14ac:dyDescent="0.25">
      <c r="A144" s="286" t="s">
        <v>326</v>
      </c>
      <c r="B144" s="321"/>
      <c r="C144" s="322"/>
      <c r="D144" s="322"/>
      <c r="E144" s="322"/>
      <c r="F144" s="322" t="s">
        <v>533</v>
      </c>
      <c r="G144" s="322"/>
      <c r="H144" s="274">
        <v>50000</v>
      </c>
      <c r="I144" s="274">
        <v>50000</v>
      </c>
      <c r="J144" s="53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</row>
    <row r="145" spans="1:25" ht="15.75" customHeight="1" x14ac:dyDescent="0.25">
      <c r="A145" s="286" t="s">
        <v>327</v>
      </c>
      <c r="B145" s="321"/>
      <c r="C145" s="319" t="s">
        <v>176</v>
      </c>
      <c r="D145" s="319"/>
      <c r="E145" s="319" t="s">
        <v>177</v>
      </c>
      <c r="F145" s="319"/>
      <c r="G145" s="322"/>
      <c r="H145" s="275">
        <f>SUM(H146:H147)</f>
        <v>410000</v>
      </c>
      <c r="I145" s="275">
        <f>SUM(I146:I147)</f>
        <v>410000</v>
      </c>
      <c r="J145" s="53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</row>
    <row r="146" spans="1:25" ht="15.75" customHeight="1" x14ac:dyDescent="0.25">
      <c r="A146" s="286" t="s">
        <v>328</v>
      </c>
      <c r="B146" s="321"/>
      <c r="C146" s="322"/>
      <c r="D146" s="322" t="s">
        <v>178</v>
      </c>
      <c r="E146" s="322" t="s">
        <v>179</v>
      </c>
      <c r="F146" s="322"/>
      <c r="G146" s="322"/>
      <c r="H146" s="274">
        <v>380000</v>
      </c>
      <c r="I146" s="274">
        <v>380000</v>
      </c>
      <c r="J146" s="53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</row>
    <row r="147" spans="1:25" ht="15.75" customHeight="1" x14ac:dyDescent="0.25">
      <c r="A147" s="286" t="s">
        <v>329</v>
      </c>
      <c r="B147" s="329"/>
      <c r="C147" s="322"/>
      <c r="D147" s="331"/>
      <c r="E147" s="322" t="s">
        <v>534</v>
      </c>
      <c r="F147" s="322"/>
      <c r="G147" s="322"/>
      <c r="H147" s="274">
        <v>30000</v>
      </c>
      <c r="I147" s="274">
        <v>30000</v>
      </c>
      <c r="J147" s="53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</row>
    <row r="148" spans="1:25" s="376" customFormat="1" ht="15.75" customHeight="1" x14ac:dyDescent="0.25">
      <c r="A148" s="286" t="s">
        <v>330</v>
      </c>
      <c r="B148" s="325" t="s">
        <v>57</v>
      </c>
      <c r="C148" s="328"/>
      <c r="D148" s="382"/>
      <c r="E148" s="380" t="s">
        <v>58</v>
      </c>
      <c r="F148" s="322"/>
      <c r="G148" s="322"/>
      <c r="H148" s="275">
        <f>H149</f>
        <v>0</v>
      </c>
      <c r="I148" s="275">
        <f>I149</f>
        <v>451160</v>
      </c>
      <c r="J148" s="53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</row>
    <row r="149" spans="1:25" s="376" customFormat="1" ht="15.75" customHeight="1" x14ac:dyDescent="0.25">
      <c r="A149" s="286" t="s">
        <v>331</v>
      </c>
      <c r="B149" s="321"/>
      <c r="C149" s="328" t="s">
        <v>520</v>
      </c>
      <c r="D149" s="382"/>
      <c r="E149" s="379" t="s">
        <v>685</v>
      </c>
      <c r="F149" s="322"/>
      <c r="G149" s="322"/>
      <c r="H149" s="274">
        <v>0</v>
      </c>
      <c r="I149" s="274">
        <v>451160</v>
      </c>
      <c r="J149" s="53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</row>
    <row r="150" spans="1:25" ht="15.75" customHeight="1" x14ac:dyDescent="0.25">
      <c r="A150" s="216" t="s">
        <v>332</v>
      </c>
      <c r="B150" s="257" t="s">
        <v>477</v>
      </c>
      <c r="C150" s="260"/>
      <c r="D150" s="381"/>
      <c r="E150" s="260"/>
      <c r="F150" s="260"/>
      <c r="G150" s="279">
        <v>1</v>
      </c>
      <c r="H150" s="281">
        <f>H151+H159+H162</f>
        <v>5578605</v>
      </c>
      <c r="I150" s="281">
        <f>I151+I159+I162</f>
        <v>6373239</v>
      </c>
      <c r="J150" s="53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</row>
    <row r="151" spans="1:25" ht="15.75" customHeight="1" x14ac:dyDescent="0.25">
      <c r="A151" s="286" t="s">
        <v>333</v>
      </c>
      <c r="B151" s="318" t="s">
        <v>46</v>
      </c>
      <c r="C151" s="319"/>
      <c r="D151" s="319" t="s">
        <v>135</v>
      </c>
      <c r="E151" s="319"/>
      <c r="F151" s="319"/>
      <c r="G151" s="322"/>
      <c r="H151" s="275">
        <f>SUM(H152)</f>
        <v>3720070</v>
      </c>
      <c r="I151" s="275">
        <f>SUM(I152+I157)</f>
        <v>4440373</v>
      </c>
      <c r="J151" s="53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spans="1:25" ht="15.75" customHeight="1" x14ac:dyDescent="0.25">
      <c r="A152" s="286" t="s">
        <v>334</v>
      </c>
      <c r="B152" s="321"/>
      <c r="C152" s="319" t="s">
        <v>136</v>
      </c>
      <c r="D152" s="319"/>
      <c r="E152" s="319" t="s">
        <v>137</v>
      </c>
      <c r="F152" s="319"/>
      <c r="G152" s="322"/>
      <c r="H152" s="275">
        <f>SUM(H153:H156)</f>
        <v>3720070</v>
      </c>
      <c r="I152" s="275">
        <f>SUM(I153:I156)</f>
        <v>4144820</v>
      </c>
      <c r="J152" s="53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</row>
    <row r="153" spans="1:25" ht="15.75" customHeight="1" x14ac:dyDescent="0.25">
      <c r="A153" s="286" t="s">
        <v>335</v>
      </c>
      <c r="B153" s="13"/>
      <c r="C153" s="322"/>
      <c r="D153" s="322" t="s">
        <v>138</v>
      </c>
      <c r="E153" s="322" t="s">
        <v>139</v>
      </c>
      <c r="F153" s="322"/>
      <c r="G153" s="322"/>
      <c r="H153" s="274">
        <v>3284180</v>
      </c>
      <c r="I153" s="274">
        <v>3708930</v>
      </c>
      <c r="J153" s="53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spans="1:25" ht="15.75" customHeight="1" x14ac:dyDescent="0.25">
      <c r="A154" s="286" t="s">
        <v>336</v>
      </c>
      <c r="B154" s="13"/>
      <c r="C154" s="322"/>
      <c r="D154" s="322" t="s">
        <v>667</v>
      </c>
      <c r="E154" s="322" t="s">
        <v>670</v>
      </c>
      <c r="F154" s="322"/>
      <c r="G154" s="322"/>
      <c r="H154" s="274">
        <v>274890</v>
      </c>
      <c r="I154" s="274">
        <v>274890</v>
      </c>
      <c r="J154" s="53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</row>
    <row r="155" spans="1:25" ht="15.75" customHeight="1" x14ac:dyDescent="0.25">
      <c r="A155" s="286" t="s">
        <v>337</v>
      </c>
      <c r="B155" s="321"/>
      <c r="C155" s="322"/>
      <c r="D155" s="322" t="s">
        <v>140</v>
      </c>
      <c r="E155" s="322" t="s">
        <v>141</v>
      </c>
      <c r="F155" s="322"/>
      <c r="G155" s="322"/>
      <c r="H155" s="274">
        <v>96000</v>
      </c>
      <c r="I155" s="274">
        <v>96000</v>
      </c>
      <c r="J155" s="53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spans="1:25" ht="15.75" customHeight="1" x14ac:dyDescent="0.25">
      <c r="A156" s="286" t="s">
        <v>338</v>
      </c>
      <c r="B156" s="321"/>
      <c r="C156" s="322"/>
      <c r="D156" s="322" t="s">
        <v>535</v>
      </c>
      <c r="E156" s="322" t="s">
        <v>206</v>
      </c>
      <c r="F156" s="322"/>
      <c r="G156" s="322"/>
      <c r="H156" s="274">
        <v>65000</v>
      </c>
      <c r="I156" s="274">
        <v>65000</v>
      </c>
      <c r="J156" s="53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</row>
    <row r="157" spans="1:25" s="376" customFormat="1" ht="15.75" customHeight="1" x14ac:dyDescent="0.25">
      <c r="A157" s="286" t="s">
        <v>339</v>
      </c>
      <c r="B157" s="321"/>
      <c r="C157" s="319" t="s">
        <v>142</v>
      </c>
      <c r="D157" s="319"/>
      <c r="E157" s="319" t="s">
        <v>143</v>
      </c>
      <c r="F157" s="319"/>
      <c r="G157" s="322"/>
      <c r="H157" s="275">
        <f>H158</f>
        <v>0</v>
      </c>
      <c r="I157" s="275">
        <f>I158</f>
        <v>295553</v>
      </c>
      <c r="J157" s="53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spans="1:25" s="376" customFormat="1" ht="15.75" customHeight="1" x14ac:dyDescent="0.25">
      <c r="A158" s="286" t="s">
        <v>437</v>
      </c>
      <c r="B158" s="321"/>
      <c r="C158" s="322"/>
      <c r="D158" s="322" t="s">
        <v>146</v>
      </c>
      <c r="E158" s="322" t="s">
        <v>147</v>
      </c>
      <c r="F158" s="322"/>
      <c r="G158" s="322"/>
      <c r="H158" s="274">
        <v>0</v>
      </c>
      <c r="I158" s="274">
        <v>295553</v>
      </c>
      <c r="J158" s="53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spans="1:25" ht="15.75" customHeight="1" x14ac:dyDescent="0.25">
      <c r="A159" s="286" t="s">
        <v>438</v>
      </c>
      <c r="B159" s="318" t="s">
        <v>48</v>
      </c>
      <c r="C159" s="319"/>
      <c r="D159" s="319" t="s">
        <v>148</v>
      </c>
      <c r="E159" s="323"/>
      <c r="F159" s="323"/>
      <c r="G159" s="322"/>
      <c r="H159" s="275">
        <f>SUM(H160:H161)</f>
        <v>673535</v>
      </c>
      <c r="I159" s="275">
        <f>SUM(I160:I161)</f>
        <v>747866</v>
      </c>
      <c r="J159" s="53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spans="1:25" ht="15.75" customHeight="1" x14ac:dyDescent="0.25">
      <c r="A160" s="286" t="s">
        <v>340</v>
      </c>
      <c r="B160" s="321"/>
      <c r="C160" s="322"/>
      <c r="D160" s="322"/>
      <c r="E160" s="322" t="s">
        <v>149</v>
      </c>
      <c r="F160" s="322"/>
      <c r="G160" s="322"/>
      <c r="H160" s="274">
        <v>659135</v>
      </c>
      <c r="I160" s="274">
        <v>733466</v>
      </c>
      <c r="J160" s="53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</row>
    <row r="161" spans="1:25" ht="15.75" customHeight="1" x14ac:dyDescent="0.25">
      <c r="A161" s="286" t="s">
        <v>341</v>
      </c>
      <c r="B161" s="321"/>
      <c r="C161" s="322"/>
      <c r="D161" s="322"/>
      <c r="E161" s="322" t="s">
        <v>150</v>
      </c>
      <c r="F161" s="322"/>
      <c r="G161" s="322"/>
      <c r="H161" s="274">
        <v>14400</v>
      </c>
      <c r="I161" s="274">
        <v>14400</v>
      </c>
      <c r="J161" s="53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spans="1:25" ht="15.75" customHeight="1" x14ac:dyDescent="0.25">
      <c r="A162" s="286" t="s">
        <v>342</v>
      </c>
      <c r="B162" s="318" t="s">
        <v>50</v>
      </c>
      <c r="C162" s="319"/>
      <c r="D162" s="319" t="s">
        <v>51</v>
      </c>
      <c r="E162" s="319"/>
      <c r="F162" s="319"/>
      <c r="G162" s="322"/>
      <c r="H162" s="275">
        <f>H163+H171+H174+H180+H183</f>
        <v>1185000</v>
      </c>
      <c r="I162" s="275">
        <f>I163+I171+I174+I180+I183</f>
        <v>1185000</v>
      </c>
      <c r="J162" s="53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</row>
    <row r="163" spans="1:25" ht="15.75" customHeight="1" x14ac:dyDescent="0.25">
      <c r="A163" s="286" t="s">
        <v>343</v>
      </c>
      <c r="B163" s="321"/>
      <c r="C163" s="319" t="s">
        <v>151</v>
      </c>
      <c r="D163" s="319"/>
      <c r="E163" s="319" t="s">
        <v>152</v>
      </c>
      <c r="F163" s="318"/>
      <c r="G163" s="322"/>
      <c r="H163" s="275">
        <f>H164+H167</f>
        <v>170000</v>
      </c>
      <c r="I163" s="275">
        <f>I164+I167</f>
        <v>170000</v>
      </c>
      <c r="J163" s="53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</row>
    <row r="164" spans="1:25" ht="15.75" customHeight="1" x14ac:dyDescent="0.25">
      <c r="A164" s="286" t="s">
        <v>344</v>
      </c>
      <c r="B164" s="321"/>
      <c r="C164" s="322"/>
      <c r="D164" s="322" t="s">
        <v>153</v>
      </c>
      <c r="E164" s="322" t="s">
        <v>154</v>
      </c>
      <c r="F164" s="321"/>
      <c r="G164" s="322"/>
      <c r="H164" s="274">
        <f>H165+H166</f>
        <v>60000</v>
      </c>
      <c r="I164" s="274">
        <f>I165+I166</f>
        <v>60000</v>
      </c>
      <c r="J164" s="53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</row>
    <row r="165" spans="1:25" ht="15.75" customHeight="1" x14ac:dyDescent="0.25">
      <c r="A165" s="286" t="s">
        <v>345</v>
      </c>
      <c r="B165" s="321"/>
      <c r="C165" s="322"/>
      <c r="D165" s="322"/>
      <c r="E165" s="322"/>
      <c r="F165" s="321" t="s">
        <v>536</v>
      </c>
      <c r="G165" s="322"/>
      <c r="H165" s="274">
        <v>20000</v>
      </c>
      <c r="I165" s="274">
        <v>20000</v>
      </c>
      <c r="J165" s="53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1:25" ht="15.75" customHeight="1" x14ac:dyDescent="0.25">
      <c r="A166" s="286" t="s">
        <v>346</v>
      </c>
      <c r="B166" s="321"/>
      <c r="C166" s="322"/>
      <c r="D166" s="322"/>
      <c r="E166" s="322"/>
      <c r="F166" s="321" t="s">
        <v>449</v>
      </c>
      <c r="G166" s="322"/>
      <c r="H166" s="274">
        <v>40000</v>
      </c>
      <c r="I166" s="274">
        <v>40000</v>
      </c>
      <c r="J166" s="53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</row>
    <row r="167" spans="1:25" ht="15.75" customHeight="1" x14ac:dyDescent="0.25">
      <c r="A167" s="286" t="s">
        <v>347</v>
      </c>
      <c r="B167" s="321"/>
      <c r="C167" s="322"/>
      <c r="D167" s="322" t="s">
        <v>155</v>
      </c>
      <c r="E167" s="322" t="s">
        <v>156</v>
      </c>
      <c r="F167" s="322"/>
      <c r="G167" s="322"/>
      <c r="H167" s="274">
        <f>H168+H169+H170</f>
        <v>110000</v>
      </c>
      <c r="I167" s="274">
        <f>I168+I169+I170</f>
        <v>110000</v>
      </c>
      <c r="J167" s="53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</row>
    <row r="168" spans="1:25" ht="15.75" customHeight="1" x14ac:dyDescent="0.25">
      <c r="A168" s="286" t="s">
        <v>348</v>
      </c>
      <c r="B168" s="318"/>
      <c r="C168" s="319"/>
      <c r="D168" s="319"/>
      <c r="E168" s="319"/>
      <c r="F168" s="322" t="s">
        <v>157</v>
      </c>
      <c r="G168" s="322"/>
      <c r="H168" s="274">
        <v>70000</v>
      </c>
      <c r="I168" s="274">
        <v>70000</v>
      </c>
      <c r="J168" s="53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1:25" ht="15.75" customHeight="1" x14ac:dyDescent="0.25">
      <c r="A169" s="286" t="s">
        <v>349</v>
      </c>
      <c r="B169" s="318"/>
      <c r="C169" s="319"/>
      <c r="D169" s="319"/>
      <c r="E169" s="319"/>
      <c r="F169" s="322" t="s">
        <v>527</v>
      </c>
      <c r="G169" s="322"/>
      <c r="H169" s="274">
        <v>20000</v>
      </c>
      <c r="I169" s="274">
        <v>20000</v>
      </c>
      <c r="J169" s="53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</row>
    <row r="170" spans="1:25" ht="15.75" customHeight="1" x14ac:dyDescent="0.25">
      <c r="A170" s="286" t="s">
        <v>350</v>
      </c>
      <c r="B170" s="318"/>
      <c r="C170" s="319"/>
      <c r="D170" s="319"/>
      <c r="E170" s="319"/>
      <c r="F170" s="322" t="s">
        <v>537</v>
      </c>
      <c r="G170" s="322"/>
      <c r="H170" s="274">
        <v>20000</v>
      </c>
      <c r="I170" s="274">
        <v>20000</v>
      </c>
      <c r="J170" s="53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</row>
    <row r="171" spans="1:25" ht="15.75" customHeight="1" x14ac:dyDescent="0.25">
      <c r="A171" s="286" t="s">
        <v>351</v>
      </c>
      <c r="B171" s="321"/>
      <c r="C171" s="319" t="s">
        <v>159</v>
      </c>
      <c r="D171" s="319"/>
      <c r="E171" s="319" t="s">
        <v>160</v>
      </c>
      <c r="F171" s="319"/>
      <c r="G171" s="322"/>
      <c r="H171" s="275">
        <f>H172</f>
        <v>20000</v>
      </c>
      <c r="I171" s="275">
        <f>I172</f>
        <v>20000</v>
      </c>
      <c r="J171" s="53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spans="1:25" ht="15.75" customHeight="1" x14ac:dyDescent="0.25">
      <c r="A172" s="286" t="s">
        <v>352</v>
      </c>
      <c r="B172" s="321"/>
      <c r="C172" s="322"/>
      <c r="D172" s="322" t="s">
        <v>161</v>
      </c>
      <c r="E172" s="322" t="s">
        <v>162</v>
      </c>
      <c r="F172" s="322"/>
      <c r="G172" s="322"/>
      <c r="H172" s="274">
        <f>H173</f>
        <v>20000</v>
      </c>
      <c r="I172" s="274">
        <f>I173</f>
        <v>20000</v>
      </c>
      <c r="J172" s="53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</row>
    <row r="173" spans="1:25" ht="15.75" customHeight="1" x14ac:dyDescent="0.25">
      <c r="A173" s="286" t="s">
        <v>353</v>
      </c>
      <c r="B173" s="321"/>
      <c r="C173" s="322"/>
      <c r="D173" s="322"/>
      <c r="E173" s="322"/>
      <c r="F173" s="322" t="s">
        <v>163</v>
      </c>
      <c r="G173" s="322"/>
      <c r="H173" s="274">
        <v>20000</v>
      </c>
      <c r="I173" s="274">
        <v>20000</v>
      </c>
      <c r="J173" s="53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</row>
    <row r="174" spans="1:25" ht="15.75" customHeight="1" x14ac:dyDescent="0.3">
      <c r="A174" s="286" t="s">
        <v>354</v>
      </c>
      <c r="B174" s="321"/>
      <c r="C174" s="319" t="s">
        <v>164</v>
      </c>
      <c r="D174" s="319"/>
      <c r="E174" s="319" t="s">
        <v>165</v>
      </c>
      <c r="F174" s="319"/>
      <c r="G174" s="322"/>
      <c r="H174" s="275">
        <f>H177+H178+H176</f>
        <v>700000</v>
      </c>
      <c r="I174" s="275">
        <f>I177+I178+I176</f>
        <v>700000</v>
      </c>
      <c r="J174" s="157"/>
      <c r="K174" s="147"/>
      <c r="L174" s="147"/>
      <c r="M174" s="148"/>
      <c r="N174" s="76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</row>
    <row r="175" spans="1:25" ht="15.75" customHeight="1" x14ac:dyDescent="0.25">
      <c r="A175" s="286" t="s">
        <v>355</v>
      </c>
      <c r="B175" s="321"/>
      <c r="C175" s="319"/>
      <c r="D175" s="322" t="s">
        <v>166</v>
      </c>
      <c r="E175" s="322" t="s">
        <v>167</v>
      </c>
      <c r="F175" s="319"/>
      <c r="G175" s="322"/>
      <c r="H175" s="275">
        <f>SUM(H176)</f>
        <v>100000</v>
      </c>
      <c r="I175" s="275">
        <f>SUM(I176)</f>
        <v>100000</v>
      </c>
      <c r="J175" s="157"/>
      <c r="K175" s="130"/>
      <c r="L175" s="130"/>
      <c r="M175" s="130"/>
      <c r="N175" s="76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</row>
    <row r="176" spans="1:25" ht="15.75" customHeight="1" x14ac:dyDescent="0.25">
      <c r="A176" s="286" t="s">
        <v>356</v>
      </c>
      <c r="B176" s="321"/>
      <c r="C176" s="319"/>
      <c r="D176" s="322"/>
      <c r="E176" s="322" t="s">
        <v>538</v>
      </c>
      <c r="F176" s="319"/>
      <c r="G176" s="322"/>
      <c r="H176" s="274">
        <v>100000</v>
      </c>
      <c r="I176" s="274">
        <v>100000</v>
      </c>
      <c r="J176" s="157"/>
      <c r="K176" s="130"/>
      <c r="L176" s="131"/>
      <c r="M176" s="130"/>
      <c r="N176" s="76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  <row r="177" spans="1:25" ht="15.75" customHeight="1" x14ac:dyDescent="0.25">
      <c r="A177" s="286" t="s">
        <v>357</v>
      </c>
      <c r="B177" s="321"/>
      <c r="C177" s="322"/>
      <c r="D177" s="322" t="s">
        <v>171</v>
      </c>
      <c r="E177" s="322" t="s">
        <v>172</v>
      </c>
      <c r="F177" s="322"/>
      <c r="G177" s="322"/>
      <c r="H177" s="274">
        <v>50000</v>
      </c>
      <c r="I177" s="274">
        <v>50000</v>
      </c>
      <c r="J177" s="156"/>
      <c r="K177" s="130"/>
      <c r="L177" s="130"/>
      <c r="M177" s="131"/>
      <c r="N177" s="76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</row>
    <row r="178" spans="1:25" ht="15.75" customHeight="1" x14ac:dyDescent="0.25">
      <c r="A178" s="286" t="s">
        <v>358</v>
      </c>
      <c r="B178" s="321"/>
      <c r="C178" s="322"/>
      <c r="D178" s="322" t="s">
        <v>173</v>
      </c>
      <c r="E178" s="322" t="s">
        <v>174</v>
      </c>
      <c r="F178" s="322"/>
      <c r="G178" s="322"/>
      <c r="H178" s="274">
        <f>SUM(H179:H179)</f>
        <v>550000</v>
      </c>
      <c r="I178" s="274">
        <f>SUM(I179:I179)</f>
        <v>550000</v>
      </c>
      <c r="J178" s="53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</row>
    <row r="179" spans="1:25" ht="15.75" customHeight="1" x14ac:dyDescent="0.25">
      <c r="A179" s="286" t="s">
        <v>439</v>
      </c>
      <c r="B179" s="321"/>
      <c r="C179" s="322"/>
      <c r="D179" s="322"/>
      <c r="E179" s="322"/>
      <c r="F179" s="322" t="s">
        <v>175</v>
      </c>
      <c r="G179" s="322"/>
      <c r="H179" s="274">
        <v>550000</v>
      </c>
      <c r="I179" s="274">
        <v>550000</v>
      </c>
      <c r="J179" s="53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</row>
    <row r="180" spans="1:25" ht="15.75" customHeight="1" x14ac:dyDescent="0.25">
      <c r="A180" s="286" t="s">
        <v>359</v>
      </c>
      <c r="B180" s="321"/>
      <c r="C180" s="319" t="s">
        <v>539</v>
      </c>
      <c r="D180" s="319"/>
      <c r="E180" s="319" t="s">
        <v>540</v>
      </c>
      <c r="F180" s="319"/>
      <c r="G180" s="322"/>
      <c r="H180" s="275">
        <f>H181</f>
        <v>55000</v>
      </c>
      <c r="I180" s="275">
        <f>I181</f>
        <v>55000</v>
      </c>
      <c r="J180" s="53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</row>
    <row r="181" spans="1:25" ht="15.75" customHeight="1" x14ac:dyDescent="0.25">
      <c r="A181" s="286" t="s">
        <v>360</v>
      </c>
      <c r="B181" s="321"/>
      <c r="C181" s="322"/>
      <c r="D181" s="322" t="s">
        <v>541</v>
      </c>
      <c r="E181" s="322" t="s">
        <v>542</v>
      </c>
      <c r="F181" s="322"/>
      <c r="G181" s="322"/>
      <c r="H181" s="274">
        <f>H182</f>
        <v>55000</v>
      </c>
      <c r="I181" s="274">
        <f>I182</f>
        <v>55000</v>
      </c>
      <c r="J181" s="53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</row>
    <row r="182" spans="1:25" ht="15.75" customHeight="1" x14ac:dyDescent="0.25">
      <c r="A182" s="286" t="s">
        <v>361</v>
      </c>
      <c r="B182" s="321"/>
      <c r="C182" s="322"/>
      <c r="D182" s="322"/>
      <c r="E182" s="322"/>
      <c r="F182" s="322" t="s">
        <v>543</v>
      </c>
      <c r="G182" s="322"/>
      <c r="H182" s="274">
        <v>55000</v>
      </c>
      <c r="I182" s="274">
        <v>55000</v>
      </c>
      <c r="J182" s="53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</row>
    <row r="183" spans="1:25" ht="15.75" customHeight="1" x14ac:dyDescent="0.25">
      <c r="A183" s="286" t="s">
        <v>362</v>
      </c>
      <c r="B183" s="321"/>
      <c r="C183" s="319" t="s">
        <v>176</v>
      </c>
      <c r="D183" s="319"/>
      <c r="E183" s="319" t="s">
        <v>177</v>
      </c>
      <c r="F183" s="319"/>
      <c r="G183" s="322"/>
      <c r="H183" s="275">
        <f>H184+H185+H186</f>
        <v>240000</v>
      </c>
      <c r="I183" s="275">
        <f>I184+I185+I186</f>
        <v>240000</v>
      </c>
      <c r="J183" s="53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</row>
    <row r="184" spans="1:25" ht="15.75" customHeight="1" x14ac:dyDescent="0.25">
      <c r="A184" s="286" t="s">
        <v>363</v>
      </c>
      <c r="B184" s="321"/>
      <c r="C184" s="322"/>
      <c r="D184" s="322" t="s">
        <v>178</v>
      </c>
      <c r="E184" s="322" t="s">
        <v>179</v>
      </c>
      <c r="F184" s="322"/>
      <c r="G184" s="322"/>
      <c r="H184" s="274">
        <v>200000</v>
      </c>
      <c r="I184" s="274">
        <v>200000</v>
      </c>
      <c r="J184" s="53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</row>
    <row r="185" spans="1:25" ht="15.75" customHeight="1" x14ac:dyDescent="0.25">
      <c r="A185" s="286" t="s">
        <v>364</v>
      </c>
      <c r="B185" s="321"/>
      <c r="C185" s="322"/>
      <c r="D185" s="322" t="s">
        <v>501</v>
      </c>
      <c r="E185" s="322" t="s">
        <v>502</v>
      </c>
      <c r="F185" s="322"/>
      <c r="G185" s="322"/>
      <c r="H185" s="274">
        <v>10000</v>
      </c>
      <c r="I185" s="274">
        <v>10000</v>
      </c>
      <c r="J185" s="53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</row>
    <row r="186" spans="1:25" ht="15.75" customHeight="1" x14ac:dyDescent="0.25">
      <c r="A186" s="286" t="s">
        <v>365</v>
      </c>
      <c r="B186" s="321"/>
      <c r="C186" s="322"/>
      <c r="D186" s="322" t="s">
        <v>501</v>
      </c>
      <c r="E186" s="322" t="s">
        <v>205</v>
      </c>
      <c r="F186" s="322"/>
      <c r="G186" s="322"/>
      <c r="H186" s="274">
        <v>30000</v>
      </c>
      <c r="I186" s="274">
        <v>30000</v>
      </c>
      <c r="J186" s="53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</row>
    <row r="187" spans="1:25" ht="15.75" customHeight="1" x14ac:dyDescent="0.25">
      <c r="A187" s="216" t="s">
        <v>366</v>
      </c>
      <c r="B187" s="257" t="s">
        <v>544</v>
      </c>
      <c r="C187" s="260"/>
      <c r="D187" s="260"/>
      <c r="E187" s="260"/>
      <c r="F187" s="260"/>
      <c r="G187" s="260"/>
      <c r="H187" s="281">
        <f>SUM(H188)</f>
        <v>573000</v>
      </c>
      <c r="I187" s="281">
        <f>SUM(I188)</f>
        <v>573000</v>
      </c>
      <c r="J187" s="53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</row>
    <row r="188" spans="1:25" ht="15.75" customHeight="1" x14ac:dyDescent="0.25">
      <c r="A188" s="286" t="s">
        <v>367</v>
      </c>
      <c r="B188" s="318" t="s">
        <v>50</v>
      </c>
      <c r="C188" s="319"/>
      <c r="D188" s="319" t="s">
        <v>51</v>
      </c>
      <c r="E188" s="319"/>
      <c r="F188" s="319"/>
      <c r="G188" s="319"/>
      <c r="H188" s="275">
        <f>H189+H192+H198</f>
        <v>573000</v>
      </c>
      <c r="I188" s="275">
        <f>I189+I192+I198</f>
        <v>573000</v>
      </c>
      <c r="J188" s="53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</row>
    <row r="189" spans="1:25" ht="15.75" customHeight="1" x14ac:dyDescent="0.25">
      <c r="A189" s="286" t="s">
        <v>368</v>
      </c>
      <c r="B189" s="321"/>
      <c r="C189" s="319" t="s">
        <v>151</v>
      </c>
      <c r="D189" s="319"/>
      <c r="E189" s="319" t="s">
        <v>152</v>
      </c>
      <c r="F189" s="318"/>
      <c r="G189" s="319"/>
      <c r="H189" s="274">
        <f>H190</f>
        <v>65000</v>
      </c>
      <c r="I189" s="274">
        <f>I190</f>
        <v>65000</v>
      </c>
      <c r="J189" s="53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</row>
    <row r="190" spans="1:25" ht="15.75" customHeight="1" x14ac:dyDescent="0.25">
      <c r="A190" s="286" t="s">
        <v>369</v>
      </c>
      <c r="B190" s="321"/>
      <c r="C190" s="322"/>
      <c r="D190" s="322" t="s">
        <v>155</v>
      </c>
      <c r="E190" s="322" t="s">
        <v>156</v>
      </c>
      <c r="F190" s="322"/>
      <c r="G190" s="322"/>
      <c r="H190" s="274">
        <f>H191</f>
        <v>65000</v>
      </c>
      <c r="I190" s="274">
        <f>I191</f>
        <v>65000</v>
      </c>
      <c r="J190" s="53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</row>
    <row r="191" spans="1:25" ht="15.75" customHeight="1" x14ac:dyDescent="0.25">
      <c r="A191" s="286" t="s">
        <v>440</v>
      </c>
      <c r="B191" s="318"/>
      <c r="C191" s="319"/>
      <c r="D191" s="319"/>
      <c r="E191" s="319"/>
      <c r="F191" s="322" t="s">
        <v>545</v>
      </c>
      <c r="G191" s="322"/>
      <c r="H191" s="274">
        <v>65000</v>
      </c>
      <c r="I191" s="274">
        <v>65000</v>
      </c>
      <c r="J191" s="53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</row>
    <row r="192" spans="1:25" ht="15.75" customHeight="1" x14ac:dyDescent="0.25">
      <c r="A192" s="286" t="s">
        <v>370</v>
      </c>
      <c r="B192" s="321"/>
      <c r="C192" s="319" t="s">
        <v>164</v>
      </c>
      <c r="D192" s="319"/>
      <c r="E192" s="319" t="s">
        <v>165</v>
      </c>
      <c r="F192" s="319"/>
      <c r="G192" s="322"/>
      <c r="H192" s="275">
        <f>H193+H195+H196</f>
        <v>400000</v>
      </c>
      <c r="I192" s="275">
        <f>I193+I195+I196</f>
        <v>400000</v>
      </c>
      <c r="J192" s="53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</row>
    <row r="193" spans="1:25" ht="15.75" customHeight="1" x14ac:dyDescent="0.25">
      <c r="A193" s="286" t="s">
        <v>371</v>
      </c>
      <c r="B193" s="321"/>
      <c r="C193" s="322"/>
      <c r="D193" s="322" t="s">
        <v>166</v>
      </c>
      <c r="E193" s="322" t="s">
        <v>167</v>
      </c>
      <c r="F193" s="322"/>
      <c r="G193" s="322"/>
      <c r="H193" s="274">
        <f>SUM(H194:H194)</f>
        <v>150000</v>
      </c>
      <c r="I193" s="274">
        <f>SUM(I194:I194)</f>
        <v>150000</v>
      </c>
      <c r="J193" s="53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</row>
    <row r="194" spans="1:25" ht="15.75" customHeight="1" x14ac:dyDescent="0.25">
      <c r="A194" s="286" t="s">
        <v>441</v>
      </c>
      <c r="B194" s="321"/>
      <c r="C194" s="322"/>
      <c r="D194" s="322"/>
      <c r="E194" s="322"/>
      <c r="F194" s="322" t="s">
        <v>168</v>
      </c>
      <c r="G194" s="322"/>
      <c r="H194" s="274">
        <v>150000</v>
      </c>
      <c r="I194" s="274">
        <v>150000</v>
      </c>
      <c r="J194" s="53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</row>
    <row r="195" spans="1:25" ht="15.75" customHeight="1" x14ac:dyDescent="0.25">
      <c r="A195" s="286" t="s">
        <v>372</v>
      </c>
      <c r="B195" s="321"/>
      <c r="C195" s="322"/>
      <c r="D195" s="322" t="s">
        <v>171</v>
      </c>
      <c r="E195" s="322" t="s">
        <v>172</v>
      </c>
      <c r="F195" s="322"/>
      <c r="G195" s="322"/>
      <c r="H195" s="274">
        <v>150000</v>
      </c>
      <c r="I195" s="274">
        <v>150000</v>
      </c>
      <c r="J195" s="53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spans="1:25" ht="15.75" customHeight="1" x14ac:dyDescent="0.25">
      <c r="A196" s="286" t="s">
        <v>373</v>
      </c>
      <c r="B196" s="321"/>
      <c r="C196" s="322"/>
      <c r="D196" s="322" t="s">
        <v>173</v>
      </c>
      <c r="E196" s="322" t="s">
        <v>174</v>
      </c>
      <c r="F196" s="322"/>
      <c r="G196" s="322"/>
      <c r="H196" s="274">
        <f>H197</f>
        <v>100000</v>
      </c>
      <c r="I196" s="274">
        <f>I197</f>
        <v>100000</v>
      </c>
      <c r="J196" s="53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spans="1:25" ht="15.75" customHeight="1" x14ac:dyDescent="0.25">
      <c r="A197" s="286" t="s">
        <v>374</v>
      </c>
      <c r="B197" s="321"/>
      <c r="C197" s="322"/>
      <c r="D197" s="322"/>
      <c r="E197" s="322"/>
      <c r="F197" s="322" t="s">
        <v>175</v>
      </c>
      <c r="G197" s="322"/>
      <c r="H197" s="274">
        <v>100000</v>
      </c>
      <c r="I197" s="274">
        <v>100000</v>
      </c>
      <c r="J197" s="53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spans="1:25" ht="15.75" customHeight="1" x14ac:dyDescent="0.25">
      <c r="A198" s="286" t="s">
        <v>375</v>
      </c>
      <c r="B198" s="321"/>
      <c r="C198" s="319" t="s">
        <v>176</v>
      </c>
      <c r="D198" s="319"/>
      <c r="E198" s="319" t="s">
        <v>177</v>
      </c>
      <c r="F198" s="319"/>
      <c r="G198" s="322"/>
      <c r="H198" s="275">
        <f>H199</f>
        <v>108000</v>
      </c>
      <c r="I198" s="275">
        <f>I199</f>
        <v>108000</v>
      </c>
      <c r="J198" s="53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spans="1:25" ht="15.75" customHeight="1" x14ac:dyDescent="0.25">
      <c r="A199" s="286" t="s">
        <v>376</v>
      </c>
      <c r="B199" s="321"/>
      <c r="C199" s="322"/>
      <c r="D199" s="322" t="s">
        <v>178</v>
      </c>
      <c r="E199" s="322" t="s">
        <v>179</v>
      </c>
      <c r="F199" s="322"/>
      <c r="G199" s="322"/>
      <c r="H199" s="274">
        <v>108000</v>
      </c>
      <c r="I199" s="274">
        <v>108000</v>
      </c>
      <c r="J199" s="53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spans="1:25" ht="15.75" customHeight="1" x14ac:dyDescent="0.25">
      <c r="A200" s="216" t="s">
        <v>377</v>
      </c>
      <c r="B200" s="257" t="s">
        <v>546</v>
      </c>
      <c r="C200" s="260"/>
      <c r="D200" s="260"/>
      <c r="E200" s="260"/>
      <c r="F200" s="260"/>
      <c r="G200" s="279"/>
      <c r="H200" s="281">
        <f>H201</f>
        <v>25000</v>
      </c>
      <c r="I200" s="281">
        <f>I201</f>
        <v>25000</v>
      </c>
      <c r="J200" s="53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1:25" ht="16.5" customHeight="1" x14ac:dyDescent="0.25">
      <c r="A201" s="286" t="s">
        <v>378</v>
      </c>
      <c r="B201" s="318" t="s">
        <v>50</v>
      </c>
      <c r="C201" s="319"/>
      <c r="D201" s="319" t="s">
        <v>51</v>
      </c>
      <c r="E201" s="319"/>
      <c r="F201" s="319"/>
      <c r="G201" s="330"/>
      <c r="H201" s="275">
        <f>H202+H206</f>
        <v>25000</v>
      </c>
      <c r="I201" s="275">
        <f>I202+I206</f>
        <v>25000</v>
      </c>
      <c r="J201" s="53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spans="1:25" ht="16.5" customHeight="1" x14ac:dyDescent="0.25">
      <c r="A202" s="286" t="s">
        <v>379</v>
      </c>
      <c r="B202" s="321"/>
      <c r="C202" s="319" t="s">
        <v>164</v>
      </c>
      <c r="D202" s="319"/>
      <c r="E202" s="319" t="s">
        <v>165</v>
      </c>
      <c r="F202" s="319"/>
      <c r="G202" s="322"/>
      <c r="H202" s="275">
        <f>H203</f>
        <v>20000</v>
      </c>
      <c r="I202" s="275">
        <f>I203</f>
        <v>20000</v>
      </c>
      <c r="J202" s="53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3" spans="1:25" ht="16.5" customHeight="1" x14ac:dyDescent="0.25">
      <c r="A203" s="286" t="s">
        <v>380</v>
      </c>
      <c r="B203" s="321"/>
      <c r="C203" s="322"/>
      <c r="D203" s="322" t="s">
        <v>166</v>
      </c>
      <c r="E203" s="322" t="s">
        <v>167</v>
      </c>
      <c r="F203" s="322"/>
      <c r="G203" s="322"/>
      <c r="H203" s="274">
        <f>H204+H205</f>
        <v>20000</v>
      </c>
      <c r="I203" s="274">
        <f>I204+I205</f>
        <v>20000</v>
      </c>
      <c r="J203" s="53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spans="1:25" ht="16.5" customHeight="1" x14ac:dyDescent="0.25">
      <c r="A204" s="286" t="s">
        <v>381</v>
      </c>
      <c r="B204" s="321"/>
      <c r="C204" s="322"/>
      <c r="D204" s="322"/>
      <c r="E204" s="322"/>
      <c r="F204" s="322" t="s">
        <v>168</v>
      </c>
      <c r="G204" s="322"/>
      <c r="H204" s="274">
        <v>10000</v>
      </c>
      <c r="I204" s="274">
        <v>10000</v>
      </c>
      <c r="J204" s="53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spans="1:25" ht="16.5" customHeight="1" x14ac:dyDescent="0.25">
      <c r="A205" s="286" t="s">
        <v>382</v>
      </c>
      <c r="B205" s="321"/>
      <c r="C205" s="322"/>
      <c r="D205" s="322"/>
      <c r="E205" s="322"/>
      <c r="F205" s="322" t="s">
        <v>170</v>
      </c>
      <c r="G205" s="322"/>
      <c r="H205" s="274">
        <v>10000</v>
      </c>
      <c r="I205" s="274">
        <v>10000</v>
      </c>
      <c r="J205" s="53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</row>
    <row r="206" spans="1:25" ht="16.5" customHeight="1" x14ac:dyDescent="0.25">
      <c r="A206" s="286" t="s">
        <v>383</v>
      </c>
      <c r="B206" s="321"/>
      <c r="C206" s="319" t="s">
        <v>176</v>
      </c>
      <c r="D206" s="319"/>
      <c r="E206" s="319" t="s">
        <v>177</v>
      </c>
      <c r="F206" s="319"/>
      <c r="G206" s="322"/>
      <c r="H206" s="275">
        <f>SUM(H207)</f>
        <v>5000</v>
      </c>
      <c r="I206" s="275">
        <f>SUM(I207)</f>
        <v>5000</v>
      </c>
      <c r="J206" s="53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</row>
    <row r="207" spans="1:25" ht="16.5" customHeight="1" x14ac:dyDescent="0.25">
      <c r="A207" s="286" t="s">
        <v>384</v>
      </c>
      <c r="B207" s="321"/>
      <c r="C207" s="322"/>
      <c r="D207" s="322" t="s">
        <v>178</v>
      </c>
      <c r="E207" s="322" t="s">
        <v>179</v>
      </c>
      <c r="F207" s="322"/>
      <c r="G207" s="322"/>
      <c r="H207" s="274">
        <v>5000</v>
      </c>
      <c r="I207" s="274">
        <v>5000</v>
      </c>
      <c r="J207" s="53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</row>
    <row r="208" spans="1:25" ht="16.5" customHeight="1" x14ac:dyDescent="0.25">
      <c r="A208" s="216" t="s">
        <v>385</v>
      </c>
      <c r="B208" s="257" t="s">
        <v>131</v>
      </c>
      <c r="C208" s="260"/>
      <c r="D208" s="260"/>
      <c r="E208" s="260"/>
      <c r="F208" s="260"/>
      <c r="G208" s="279">
        <v>1</v>
      </c>
      <c r="H208" s="281">
        <f>H209+H214+H216</f>
        <v>7664025</v>
      </c>
      <c r="I208" s="281">
        <f>I209+I214+I216</f>
        <v>7664025</v>
      </c>
      <c r="J208" s="53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</row>
    <row r="209" spans="1:25" ht="16.5" customHeight="1" x14ac:dyDescent="0.25">
      <c r="A209" s="286" t="s">
        <v>386</v>
      </c>
      <c r="B209" s="318" t="s">
        <v>46</v>
      </c>
      <c r="C209" s="319"/>
      <c r="D209" s="319" t="s">
        <v>135</v>
      </c>
      <c r="E209" s="319"/>
      <c r="F209" s="319"/>
      <c r="G209" s="331"/>
      <c r="H209" s="366">
        <f>H212+H210</f>
        <v>1995000</v>
      </c>
      <c r="I209" s="366">
        <f>I212+I210</f>
        <v>1995000</v>
      </c>
      <c r="J209" s="53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</row>
    <row r="210" spans="1:25" ht="16.5" customHeight="1" x14ac:dyDescent="0.25">
      <c r="A210" s="286" t="s">
        <v>387</v>
      </c>
      <c r="B210" s="318"/>
      <c r="C210" s="319" t="s">
        <v>136</v>
      </c>
      <c r="D210" s="319"/>
      <c r="E210" s="319" t="s">
        <v>137</v>
      </c>
      <c r="F210" s="332"/>
      <c r="G210" s="333"/>
      <c r="H210" s="275">
        <f>H211</f>
        <v>1755000</v>
      </c>
      <c r="I210" s="275">
        <f>I211</f>
        <v>805000</v>
      </c>
      <c r="J210" s="53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</row>
    <row r="211" spans="1:25" ht="16.5" customHeight="1" x14ac:dyDescent="0.25">
      <c r="A211" s="286" t="s">
        <v>388</v>
      </c>
      <c r="B211" s="318"/>
      <c r="C211" s="319"/>
      <c r="D211" s="322" t="s">
        <v>138</v>
      </c>
      <c r="E211" s="322" t="s">
        <v>139</v>
      </c>
      <c r="F211" s="322"/>
      <c r="G211" s="333"/>
      <c r="H211" s="274">
        <v>1755000</v>
      </c>
      <c r="I211" s="274">
        <v>805000</v>
      </c>
      <c r="J211" s="53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</row>
    <row r="212" spans="1:25" ht="16.5" customHeight="1" x14ac:dyDescent="0.25">
      <c r="A212" s="286" t="s">
        <v>389</v>
      </c>
      <c r="B212" s="321"/>
      <c r="C212" s="319" t="s">
        <v>142</v>
      </c>
      <c r="D212" s="319"/>
      <c r="E212" s="319" t="s">
        <v>143</v>
      </c>
      <c r="F212" s="319"/>
      <c r="G212" s="334"/>
      <c r="H212" s="367">
        <f>SUM(H213)</f>
        <v>240000</v>
      </c>
      <c r="I212" s="367">
        <f>SUM(I213)</f>
        <v>1190000</v>
      </c>
      <c r="J212" s="53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</row>
    <row r="213" spans="1:25" ht="16.5" customHeight="1" x14ac:dyDescent="0.25">
      <c r="A213" s="286" t="s">
        <v>390</v>
      </c>
      <c r="B213" s="321"/>
      <c r="C213" s="322"/>
      <c r="D213" s="322" t="s">
        <v>146</v>
      </c>
      <c r="E213" s="322" t="s">
        <v>147</v>
      </c>
      <c r="F213" s="322"/>
      <c r="G213" s="322"/>
      <c r="H213" s="274">
        <v>240000</v>
      </c>
      <c r="I213" s="274">
        <v>1190000</v>
      </c>
      <c r="J213" s="53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</row>
    <row r="214" spans="1:25" ht="16.5" customHeight="1" x14ac:dyDescent="0.25">
      <c r="A214" s="286" t="s">
        <v>559</v>
      </c>
      <c r="B214" s="318" t="s">
        <v>48</v>
      </c>
      <c r="C214" s="319"/>
      <c r="D214" s="319" t="s">
        <v>148</v>
      </c>
      <c r="E214" s="323"/>
      <c r="F214" s="323"/>
      <c r="G214" s="322"/>
      <c r="H214" s="275">
        <f>SUM(H215:H215)</f>
        <v>389025</v>
      </c>
      <c r="I214" s="275">
        <f>SUM(I215:I215)</f>
        <v>389025</v>
      </c>
      <c r="J214" s="53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</row>
    <row r="215" spans="1:25" ht="16.5" customHeight="1" x14ac:dyDescent="0.25">
      <c r="A215" s="286" t="s">
        <v>560</v>
      </c>
      <c r="B215" s="321"/>
      <c r="C215" s="322"/>
      <c r="D215" s="322"/>
      <c r="E215" s="322" t="s">
        <v>149</v>
      </c>
      <c r="F215" s="322"/>
      <c r="G215" s="322"/>
      <c r="H215" s="274">
        <v>389025</v>
      </c>
      <c r="I215" s="274">
        <v>389025</v>
      </c>
      <c r="J215" s="53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</row>
    <row r="216" spans="1:25" ht="16.5" customHeight="1" x14ac:dyDescent="0.25">
      <c r="A216" s="286" t="s">
        <v>561</v>
      </c>
      <c r="B216" s="318" t="s">
        <v>50</v>
      </c>
      <c r="C216" s="319"/>
      <c r="D216" s="319" t="s">
        <v>51</v>
      </c>
      <c r="E216" s="319"/>
      <c r="F216" s="319"/>
      <c r="G216" s="322"/>
      <c r="H216" s="275">
        <f>H217+H223+H226+H235</f>
        <v>5280000</v>
      </c>
      <c r="I216" s="275">
        <f>I217+I223+I226+I235</f>
        <v>5280000</v>
      </c>
      <c r="J216" s="53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</row>
    <row r="217" spans="1:25" ht="16.5" customHeight="1" x14ac:dyDescent="0.25">
      <c r="A217" s="286" t="s">
        <v>562</v>
      </c>
      <c r="B217" s="321"/>
      <c r="C217" s="319" t="s">
        <v>151</v>
      </c>
      <c r="D217" s="319"/>
      <c r="E217" s="319" t="s">
        <v>152</v>
      </c>
      <c r="F217" s="318"/>
      <c r="G217" s="322"/>
      <c r="H217" s="275">
        <f>H218+H220</f>
        <v>800000</v>
      </c>
      <c r="I217" s="275">
        <f>I218+I220</f>
        <v>800000</v>
      </c>
      <c r="J217" s="53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</row>
    <row r="218" spans="1:25" ht="16.5" customHeight="1" x14ac:dyDescent="0.25">
      <c r="A218" s="286" t="s">
        <v>563</v>
      </c>
      <c r="B218" s="321"/>
      <c r="C218" s="322"/>
      <c r="D218" s="322" t="s">
        <v>153</v>
      </c>
      <c r="E218" s="322" t="s">
        <v>154</v>
      </c>
      <c r="F218" s="321"/>
      <c r="G218" s="322"/>
      <c r="H218" s="274">
        <f>SUM(H219:H219)</f>
        <v>100000</v>
      </c>
      <c r="I218" s="274">
        <f>SUM(I219:I219)</f>
        <v>100000</v>
      </c>
      <c r="J218" s="53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</row>
    <row r="219" spans="1:25" ht="16.5" customHeight="1" x14ac:dyDescent="0.25">
      <c r="A219" s="286" t="s">
        <v>564</v>
      </c>
      <c r="B219" s="321"/>
      <c r="C219" s="322"/>
      <c r="D219" s="322"/>
      <c r="E219" s="322"/>
      <c r="F219" s="321" t="s">
        <v>449</v>
      </c>
      <c r="G219" s="322"/>
      <c r="H219" s="274">
        <v>100000</v>
      </c>
      <c r="I219" s="274">
        <v>100000</v>
      </c>
      <c r="J219" s="53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</row>
    <row r="220" spans="1:25" ht="16.5" customHeight="1" x14ac:dyDescent="0.25">
      <c r="A220" s="286" t="s">
        <v>565</v>
      </c>
      <c r="B220" s="321"/>
      <c r="C220" s="322"/>
      <c r="D220" s="322" t="s">
        <v>155</v>
      </c>
      <c r="E220" s="322" t="s">
        <v>156</v>
      </c>
      <c r="F220" s="322"/>
      <c r="G220" s="322"/>
      <c r="H220" s="274">
        <f>H221+H222</f>
        <v>700000</v>
      </c>
      <c r="I220" s="274">
        <f>I221+I222</f>
        <v>700000</v>
      </c>
      <c r="J220" s="53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</row>
    <row r="221" spans="1:25" ht="16.5" customHeight="1" x14ac:dyDescent="0.25">
      <c r="A221" s="286" t="s">
        <v>566</v>
      </c>
      <c r="B221" s="318"/>
      <c r="C221" s="319"/>
      <c r="D221" s="319"/>
      <c r="E221" s="319"/>
      <c r="F221" s="322" t="s">
        <v>157</v>
      </c>
      <c r="G221" s="322"/>
      <c r="H221" s="274">
        <v>100000</v>
      </c>
      <c r="I221" s="274">
        <v>100000</v>
      </c>
      <c r="J221" s="53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</row>
    <row r="222" spans="1:25" ht="16.5" customHeight="1" x14ac:dyDescent="0.25">
      <c r="A222" s="286" t="s">
        <v>567</v>
      </c>
      <c r="B222" s="318"/>
      <c r="C222" s="319"/>
      <c r="D222" s="319"/>
      <c r="E222" s="319"/>
      <c r="F222" s="322" t="s">
        <v>158</v>
      </c>
      <c r="G222" s="322"/>
      <c r="H222" s="274">
        <v>600000</v>
      </c>
      <c r="I222" s="274">
        <v>600000</v>
      </c>
      <c r="J222" s="53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</row>
    <row r="223" spans="1:25" ht="16.5" customHeight="1" x14ac:dyDescent="0.25">
      <c r="A223" s="286" t="s">
        <v>568</v>
      </c>
      <c r="B223" s="321"/>
      <c r="C223" s="319" t="s">
        <v>159</v>
      </c>
      <c r="D223" s="319"/>
      <c r="E223" s="319" t="s">
        <v>160</v>
      </c>
      <c r="F223" s="319"/>
      <c r="G223" s="322"/>
      <c r="H223" s="275">
        <f>H224</f>
        <v>100000</v>
      </c>
      <c r="I223" s="275">
        <f>I224</f>
        <v>100000</v>
      </c>
      <c r="J223" s="53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</row>
    <row r="224" spans="1:25" ht="16.5" customHeight="1" x14ac:dyDescent="0.25">
      <c r="A224" s="286" t="s">
        <v>569</v>
      </c>
      <c r="B224" s="321"/>
      <c r="C224" s="322"/>
      <c r="D224" s="322" t="s">
        <v>161</v>
      </c>
      <c r="E224" s="322" t="s">
        <v>162</v>
      </c>
      <c r="F224" s="322"/>
      <c r="G224" s="322"/>
      <c r="H224" s="274">
        <f>SUM(H225)</f>
        <v>100000</v>
      </c>
      <c r="I224" s="274">
        <f>SUM(I225)</f>
        <v>100000</v>
      </c>
      <c r="J224" s="53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</row>
    <row r="225" spans="1:25" ht="16.5" customHeight="1" x14ac:dyDescent="0.25">
      <c r="A225" s="286" t="s">
        <v>570</v>
      </c>
      <c r="B225" s="321"/>
      <c r="C225" s="322"/>
      <c r="D225" s="322"/>
      <c r="E225" s="322"/>
      <c r="F225" s="322" t="s">
        <v>163</v>
      </c>
      <c r="G225" s="322"/>
      <c r="H225" s="274">
        <v>100000</v>
      </c>
      <c r="I225" s="274">
        <v>100000</v>
      </c>
      <c r="J225" s="53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</row>
    <row r="226" spans="1:25" s="133" customFormat="1" ht="16.5" customHeight="1" x14ac:dyDescent="0.25">
      <c r="A226" s="286" t="s">
        <v>571</v>
      </c>
      <c r="B226" s="321"/>
      <c r="C226" s="319" t="s">
        <v>164</v>
      </c>
      <c r="D226" s="319"/>
      <c r="E226" s="319" t="s">
        <v>165</v>
      </c>
      <c r="F226" s="319"/>
      <c r="G226" s="322"/>
      <c r="H226" s="275">
        <f>H227+H231+H232</f>
        <v>3550000</v>
      </c>
      <c r="I226" s="275">
        <f>I227+I231+I232</f>
        <v>3550000</v>
      </c>
      <c r="J226" s="101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</row>
    <row r="227" spans="1:25" s="133" customFormat="1" ht="16.5" customHeight="1" x14ac:dyDescent="0.25">
      <c r="A227" s="286" t="s">
        <v>572</v>
      </c>
      <c r="B227" s="321"/>
      <c r="C227" s="322"/>
      <c r="D227" s="322" t="s">
        <v>166</v>
      </c>
      <c r="E227" s="322" t="s">
        <v>167</v>
      </c>
      <c r="F227" s="322"/>
      <c r="G227" s="322"/>
      <c r="H227" s="274">
        <f>H228+H229+H230</f>
        <v>1600000</v>
      </c>
      <c r="I227" s="274">
        <f>I228+I229+I230</f>
        <v>1600000</v>
      </c>
      <c r="J227" s="101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</row>
    <row r="228" spans="1:25" s="133" customFormat="1" ht="16.5" customHeight="1" x14ac:dyDescent="0.25">
      <c r="A228" s="286" t="s">
        <v>573</v>
      </c>
      <c r="B228" s="321"/>
      <c r="C228" s="322"/>
      <c r="D228" s="322"/>
      <c r="E228" s="322"/>
      <c r="F228" s="322" t="s">
        <v>168</v>
      </c>
      <c r="G228" s="322"/>
      <c r="H228" s="274">
        <v>200000</v>
      </c>
      <c r="I228" s="274">
        <v>200000</v>
      </c>
      <c r="J228" s="101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</row>
    <row r="229" spans="1:25" ht="15.75" customHeight="1" x14ac:dyDescent="0.25">
      <c r="A229" s="286" t="s">
        <v>574</v>
      </c>
      <c r="B229" s="321"/>
      <c r="C229" s="322"/>
      <c r="D229" s="322"/>
      <c r="E229" s="322"/>
      <c r="F229" s="322" t="s">
        <v>169</v>
      </c>
      <c r="G229" s="322"/>
      <c r="H229" s="274">
        <v>1300000</v>
      </c>
      <c r="I229" s="274">
        <v>1300000</v>
      </c>
      <c r="J229" s="53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</row>
    <row r="230" spans="1:25" ht="15.75" customHeight="1" x14ac:dyDescent="0.25">
      <c r="A230" s="286" t="s">
        <v>575</v>
      </c>
      <c r="B230" s="321"/>
      <c r="C230" s="322"/>
      <c r="D230" s="322"/>
      <c r="E230" s="322"/>
      <c r="F230" s="322" t="s">
        <v>170</v>
      </c>
      <c r="G230" s="322"/>
      <c r="H230" s="274">
        <v>100000</v>
      </c>
      <c r="I230" s="274">
        <v>100000</v>
      </c>
      <c r="J230" s="53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</row>
    <row r="231" spans="1:25" ht="15.75" customHeight="1" x14ac:dyDescent="0.25">
      <c r="A231" s="286" t="s">
        <v>576</v>
      </c>
      <c r="B231" s="321"/>
      <c r="C231" s="322"/>
      <c r="D231" s="322" t="s">
        <v>171</v>
      </c>
      <c r="E231" s="322" t="s">
        <v>172</v>
      </c>
      <c r="F231" s="322"/>
      <c r="G231" s="322"/>
      <c r="H231" s="274">
        <v>300000</v>
      </c>
      <c r="I231" s="274">
        <v>300000</v>
      </c>
      <c r="J231" s="53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</row>
    <row r="232" spans="1:25" ht="15.75" customHeight="1" x14ac:dyDescent="0.25">
      <c r="A232" s="286" t="s">
        <v>577</v>
      </c>
      <c r="B232" s="321"/>
      <c r="C232" s="322"/>
      <c r="D232" s="322" t="s">
        <v>173</v>
      </c>
      <c r="E232" s="322" t="s">
        <v>174</v>
      </c>
      <c r="F232" s="322"/>
      <c r="G232" s="322"/>
      <c r="H232" s="274">
        <f>H233+H234</f>
        <v>1650000</v>
      </c>
      <c r="I232" s="274">
        <f>I233+I234</f>
        <v>1650000</v>
      </c>
      <c r="J232" s="53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</row>
    <row r="233" spans="1:25" ht="15.75" customHeight="1" x14ac:dyDescent="0.25">
      <c r="A233" s="286" t="s">
        <v>578</v>
      </c>
      <c r="B233" s="321"/>
      <c r="C233" s="322"/>
      <c r="D233" s="322"/>
      <c r="E233" s="322"/>
      <c r="F233" s="322" t="s">
        <v>175</v>
      </c>
      <c r="G233" s="322"/>
      <c r="H233" s="274">
        <v>150000</v>
      </c>
      <c r="I233" s="274">
        <v>150000</v>
      </c>
      <c r="J233" s="53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</row>
    <row r="234" spans="1:25" ht="15.75" customHeight="1" x14ac:dyDescent="0.25">
      <c r="A234" s="286" t="s">
        <v>579</v>
      </c>
      <c r="B234" s="321"/>
      <c r="C234" s="322"/>
      <c r="D234" s="322"/>
      <c r="E234" s="322"/>
      <c r="F234" s="322" t="s">
        <v>547</v>
      </c>
      <c r="G234" s="322"/>
      <c r="H234" s="274">
        <v>1500000</v>
      </c>
      <c r="I234" s="274">
        <v>1500000</v>
      </c>
      <c r="J234" s="53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</row>
    <row r="235" spans="1:25" ht="15.75" customHeight="1" x14ac:dyDescent="0.25">
      <c r="A235" s="286" t="s">
        <v>580</v>
      </c>
      <c r="B235" s="321"/>
      <c r="C235" s="319" t="s">
        <v>176</v>
      </c>
      <c r="D235" s="319"/>
      <c r="E235" s="319" t="s">
        <v>177</v>
      </c>
      <c r="F235" s="319"/>
      <c r="G235" s="322"/>
      <c r="H235" s="275">
        <f>H236+H237</f>
        <v>830000</v>
      </c>
      <c r="I235" s="275">
        <f>I236+I237</f>
        <v>830000</v>
      </c>
      <c r="J235" s="53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</row>
    <row r="236" spans="1:25" ht="15.75" customHeight="1" x14ac:dyDescent="0.25">
      <c r="A236" s="286" t="s">
        <v>581</v>
      </c>
      <c r="B236" s="321"/>
      <c r="C236" s="322"/>
      <c r="D236" s="322" t="s">
        <v>178</v>
      </c>
      <c r="E236" s="322" t="s">
        <v>179</v>
      </c>
      <c r="F236" s="322"/>
      <c r="G236" s="322"/>
      <c r="H236" s="274">
        <v>800000</v>
      </c>
      <c r="I236" s="274">
        <v>800000</v>
      </c>
      <c r="J236" s="53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spans="1:25" ht="15.75" customHeight="1" x14ac:dyDescent="0.25">
      <c r="A237" s="286" t="s">
        <v>582</v>
      </c>
      <c r="B237" s="321"/>
      <c r="C237" s="322"/>
      <c r="D237" s="322" t="s">
        <v>501</v>
      </c>
      <c r="E237" s="322" t="s">
        <v>548</v>
      </c>
      <c r="F237" s="322"/>
      <c r="G237" s="322"/>
      <c r="H237" s="274">
        <f>H238</f>
        <v>30000</v>
      </c>
      <c r="I237" s="274">
        <f>I238</f>
        <v>30000</v>
      </c>
      <c r="J237" s="53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</row>
    <row r="238" spans="1:25" ht="15.75" customHeight="1" x14ac:dyDescent="0.25">
      <c r="A238" s="286" t="s">
        <v>583</v>
      </c>
      <c r="B238" s="321"/>
      <c r="C238" s="322"/>
      <c r="D238" s="322"/>
      <c r="E238" s="322" t="s">
        <v>549</v>
      </c>
      <c r="F238" s="322"/>
      <c r="G238" s="322"/>
      <c r="H238" s="274">
        <v>30000</v>
      </c>
      <c r="I238" s="274">
        <v>30000</v>
      </c>
      <c r="J238" s="53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</row>
    <row r="239" spans="1:25" ht="15.75" customHeight="1" x14ac:dyDescent="0.25">
      <c r="A239" s="216" t="s">
        <v>584</v>
      </c>
      <c r="B239" s="257" t="s">
        <v>550</v>
      </c>
      <c r="C239" s="260"/>
      <c r="D239" s="260"/>
      <c r="E239" s="260"/>
      <c r="F239" s="260"/>
      <c r="G239" s="260"/>
      <c r="H239" s="281">
        <f>H245+H247</f>
        <v>103728347</v>
      </c>
      <c r="I239" s="281">
        <f>I245+I247+I243+I240</f>
        <v>103728347</v>
      </c>
      <c r="J239" s="53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</row>
    <row r="240" spans="1:25" s="376" customFormat="1" ht="15.75" customHeight="1" x14ac:dyDescent="0.25">
      <c r="A240" s="286" t="s">
        <v>585</v>
      </c>
      <c r="B240" s="318" t="s">
        <v>46</v>
      </c>
      <c r="C240" s="319"/>
      <c r="D240" s="319" t="s">
        <v>135</v>
      </c>
      <c r="E240" s="319"/>
      <c r="F240" s="319"/>
      <c r="G240" s="384"/>
      <c r="H240" s="385">
        <f>H241</f>
        <v>0</v>
      </c>
      <c r="I240" s="385">
        <f>I241</f>
        <v>260000</v>
      </c>
      <c r="J240" s="53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</row>
    <row r="241" spans="1:25" s="376" customFormat="1" ht="15.75" customHeight="1" x14ac:dyDescent="0.25">
      <c r="A241" s="286" t="s">
        <v>586</v>
      </c>
      <c r="B241" s="383"/>
      <c r="C241" s="319" t="s">
        <v>142</v>
      </c>
      <c r="D241" s="319"/>
      <c r="E241" s="319" t="s">
        <v>143</v>
      </c>
      <c r="F241" s="319"/>
      <c r="G241" s="384"/>
      <c r="H241" s="385">
        <f>H242</f>
        <v>0</v>
      </c>
      <c r="I241" s="385">
        <f>I242</f>
        <v>260000</v>
      </c>
      <c r="J241" s="53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spans="1:25" s="376" customFormat="1" ht="15.75" customHeight="1" x14ac:dyDescent="0.25">
      <c r="A242" s="286" t="s">
        <v>587</v>
      </c>
      <c r="B242" s="383"/>
      <c r="C242" s="322"/>
      <c r="D242" s="322" t="s">
        <v>146</v>
      </c>
      <c r="E242" s="322" t="s">
        <v>147</v>
      </c>
      <c r="F242" s="322"/>
      <c r="G242" s="384"/>
      <c r="H242" s="386">
        <v>0</v>
      </c>
      <c r="I242" s="386">
        <v>260000</v>
      </c>
      <c r="J242" s="53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spans="1:25" s="376" customFormat="1" ht="15.75" customHeight="1" x14ac:dyDescent="0.25">
      <c r="A243" s="286" t="s">
        <v>588</v>
      </c>
      <c r="B243" s="318" t="s">
        <v>48</v>
      </c>
      <c r="C243" s="319"/>
      <c r="D243" s="319" t="s">
        <v>148</v>
      </c>
      <c r="E243" s="323"/>
      <c r="F243" s="323"/>
      <c r="G243" s="384"/>
      <c r="H243" s="385">
        <f>H244</f>
        <v>0</v>
      </c>
      <c r="I243" s="385">
        <f>I244</f>
        <v>45630</v>
      </c>
      <c r="J243" s="53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</row>
    <row r="244" spans="1:25" s="376" customFormat="1" ht="15.75" customHeight="1" x14ac:dyDescent="0.25">
      <c r="A244" s="286" t="s">
        <v>589</v>
      </c>
      <c r="B244" s="321"/>
      <c r="C244" s="322"/>
      <c r="D244" s="322"/>
      <c r="E244" s="322" t="s">
        <v>149</v>
      </c>
      <c r="F244" s="322"/>
      <c r="G244" s="384"/>
      <c r="H244" s="386">
        <v>0</v>
      </c>
      <c r="I244" s="386">
        <v>45630</v>
      </c>
      <c r="J244" s="53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</row>
    <row r="245" spans="1:25" ht="15.75" customHeight="1" x14ac:dyDescent="0.25">
      <c r="A245" s="286" t="s">
        <v>590</v>
      </c>
      <c r="B245" s="318" t="s">
        <v>54</v>
      </c>
      <c r="C245" s="319"/>
      <c r="D245" s="319" t="s">
        <v>55</v>
      </c>
      <c r="E245" s="319"/>
      <c r="F245" s="319"/>
      <c r="G245" s="322"/>
      <c r="H245" s="275">
        <f>SUM(H246)</f>
        <v>29728347</v>
      </c>
      <c r="I245" s="275">
        <f>SUM(I246)</f>
        <v>29728347</v>
      </c>
      <c r="J245" s="53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</row>
    <row r="246" spans="1:25" ht="15.75" customHeight="1" x14ac:dyDescent="0.25">
      <c r="A246" s="286" t="s">
        <v>591</v>
      </c>
      <c r="B246" s="321"/>
      <c r="C246" s="322"/>
      <c r="D246" s="322" t="s">
        <v>180</v>
      </c>
      <c r="E246" s="322" t="s">
        <v>450</v>
      </c>
      <c r="F246" s="322"/>
      <c r="G246" s="322"/>
      <c r="H246" s="274">
        <v>29728347</v>
      </c>
      <c r="I246" s="274">
        <v>29728347</v>
      </c>
      <c r="J246" s="53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</row>
    <row r="247" spans="1:25" ht="15.75" customHeight="1" x14ac:dyDescent="0.25">
      <c r="A247" s="286" t="s">
        <v>592</v>
      </c>
      <c r="B247" s="318" t="s">
        <v>59</v>
      </c>
      <c r="C247" s="322"/>
      <c r="D247" s="319" t="s">
        <v>60</v>
      </c>
      <c r="E247" s="322"/>
      <c r="F247" s="322"/>
      <c r="G247" s="322"/>
      <c r="H247" s="275">
        <f>H248+H249</f>
        <v>74000000</v>
      </c>
      <c r="I247" s="275">
        <f>I248+I249</f>
        <v>73694370</v>
      </c>
      <c r="J247" s="53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</row>
    <row r="248" spans="1:25" ht="15.75" customHeight="1" x14ac:dyDescent="0.25">
      <c r="A248" s="286" t="s">
        <v>593</v>
      </c>
      <c r="B248" s="321"/>
      <c r="C248" s="322" t="s">
        <v>190</v>
      </c>
      <c r="D248" s="322" t="s">
        <v>551</v>
      </c>
      <c r="E248" s="322" t="s">
        <v>552</v>
      </c>
      <c r="F248" s="322"/>
      <c r="G248" s="322"/>
      <c r="H248" s="274">
        <v>58268000</v>
      </c>
      <c r="I248" s="274">
        <v>58027063</v>
      </c>
      <c r="J248" s="53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</row>
    <row r="249" spans="1:25" ht="15.75" customHeight="1" x14ac:dyDescent="0.25">
      <c r="A249" s="286" t="s">
        <v>594</v>
      </c>
      <c r="B249" s="13"/>
      <c r="C249" s="13" t="s">
        <v>191</v>
      </c>
      <c r="D249" s="13"/>
      <c r="E249" s="13" t="s">
        <v>192</v>
      </c>
      <c r="F249" s="13"/>
      <c r="G249" s="322"/>
      <c r="H249" s="274">
        <v>15732000</v>
      </c>
      <c r="I249" s="274">
        <v>15667307</v>
      </c>
      <c r="J249" s="53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</row>
    <row r="250" spans="1:25" ht="15.75" customHeight="1" x14ac:dyDescent="0.25">
      <c r="A250" s="216" t="s">
        <v>595</v>
      </c>
      <c r="B250" s="257" t="s">
        <v>553</v>
      </c>
      <c r="C250" s="260"/>
      <c r="D250" s="260"/>
      <c r="E250" s="260"/>
      <c r="F250" s="260"/>
      <c r="G250" s="279"/>
      <c r="H250" s="281">
        <f>H251</f>
        <v>11050000</v>
      </c>
      <c r="I250" s="281">
        <f>I251</f>
        <v>11050000</v>
      </c>
      <c r="J250" s="53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</row>
    <row r="251" spans="1:25" ht="15.75" customHeight="1" x14ac:dyDescent="0.25">
      <c r="A251" s="286" t="s">
        <v>596</v>
      </c>
      <c r="B251" s="318" t="s">
        <v>50</v>
      </c>
      <c r="C251" s="319"/>
      <c r="D251" s="319" t="s">
        <v>51</v>
      </c>
      <c r="E251" s="319"/>
      <c r="F251" s="319"/>
      <c r="G251" s="322"/>
      <c r="H251" s="275">
        <f>H252+H257</f>
        <v>11050000</v>
      </c>
      <c r="I251" s="275">
        <f>I252+I257</f>
        <v>11050000</v>
      </c>
      <c r="J251" s="53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</row>
    <row r="252" spans="1:25" ht="15.75" customHeight="1" x14ac:dyDescent="0.25">
      <c r="A252" s="286" t="s">
        <v>597</v>
      </c>
      <c r="B252" s="321"/>
      <c r="C252" s="319" t="s">
        <v>164</v>
      </c>
      <c r="D252" s="319"/>
      <c r="E252" s="319" t="s">
        <v>165</v>
      </c>
      <c r="F252" s="319"/>
      <c r="G252" s="322"/>
      <c r="H252" s="275">
        <f>H253+H255+H256</f>
        <v>8700000</v>
      </c>
      <c r="I252" s="275">
        <f>I253+I255+I256</f>
        <v>8700000</v>
      </c>
      <c r="J252" s="53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</row>
    <row r="253" spans="1:25" ht="15.75" customHeight="1" x14ac:dyDescent="0.25">
      <c r="A253" s="286" t="s">
        <v>598</v>
      </c>
      <c r="B253" s="321"/>
      <c r="C253" s="322"/>
      <c r="D253" s="322" t="s">
        <v>166</v>
      </c>
      <c r="E253" s="322" t="s">
        <v>167</v>
      </c>
      <c r="F253" s="322"/>
      <c r="G253" s="322"/>
      <c r="H253" s="274">
        <f>H254</f>
        <v>1100000</v>
      </c>
      <c r="I253" s="274">
        <f>I254</f>
        <v>1100000</v>
      </c>
      <c r="J253" s="53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</row>
    <row r="254" spans="1:25" ht="15.75" customHeight="1" x14ac:dyDescent="0.25">
      <c r="A254" s="286" t="s">
        <v>599</v>
      </c>
      <c r="B254" s="321"/>
      <c r="C254" s="322"/>
      <c r="D254" s="322"/>
      <c r="E254" s="322"/>
      <c r="F254" s="322" t="s">
        <v>168</v>
      </c>
      <c r="G254" s="322"/>
      <c r="H254" s="274">
        <v>1100000</v>
      </c>
      <c r="I254" s="274">
        <v>1100000</v>
      </c>
      <c r="J254" s="53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spans="1:25" ht="15.75" customHeight="1" x14ac:dyDescent="0.25">
      <c r="A255" s="286" t="s">
        <v>600</v>
      </c>
      <c r="B255" s="321"/>
      <c r="C255" s="322"/>
      <c r="D255" s="322" t="s">
        <v>554</v>
      </c>
      <c r="E255" s="322" t="s">
        <v>555</v>
      </c>
      <c r="F255" s="322"/>
      <c r="G255" s="322"/>
      <c r="H255" s="368">
        <v>7500000</v>
      </c>
      <c r="I255" s="368">
        <v>7500000</v>
      </c>
      <c r="J255" s="53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</row>
    <row r="256" spans="1:25" ht="15.75" customHeight="1" x14ac:dyDescent="0.25">
      <c r="A256" s="286" t="s">
        <v>601</v>
      </c>
      <c r="B256" s="321"/>
      <c r="C256" s="322"/>
      <c r="D256" s="322" t="s">
        <v>171</v>
      </c>
      <c r="E256" s="322" t="s">
        <v>172</v>
      </c>
      <c r="F256" s="322"/>
      <c r="G256" s="322"/>
      <c r="H256" s="274">
        <v>100000</v>
      </c>
      <c r="I256" s="274">
        <v>100000</v>
      </c>
      <c r="J256" s="53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</row>
    <row r="257" spans="1:25" ht="15.75" customHeight="1" x14ac:dyDescent="0.25">
      <c r="A257" s="286" t="s">
        <v>602</v>
      </c>
      <c r="B257" s="321"/>
      <c r="C257" s="319" t="s">
        <v>176</v>
      </c>
      <c r="D257" s="319"/>
      <c r="E257" s="319" t="s">
        <v>177</v>
      </c>
      <c r="F257" s="319"/>
      <c r="G257" s="322"/>
      <c r="H257" s="275">
        <f>SUM(H258:H258)</f>
        <v>2350000</v>
      </c>
      <c r="I257" s="275">
        <f>SUM(I258:I258)</f>
        <v>2350000</v>
      </c>
      <c r="J257" s="53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spans="1:25" ht="15.75" customHeight="1" x14ac:dyDescent="0.25">
      <c r="A258" s="286" t="s">
        <v>603</v>
      </c>
      <c r="B258" s="321"/>
      <c r="C258" s="322"/>
      <c r="D258" s="322" t="s">
        <v>178</v>
      </c>
      <c r="E258" s="322" t="s">
        <v>179</v>
      </c>
      <c r="F258" s="322"/>
      <c r="G258" s="322"/>
      <c r="H258" s="274">
        <v>2350000</v>
      </c>
      <c r="I258" s="274">
        <v>2350000</v>
      </c>
      <c r="J258" s="53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</row>
    <row r="259" spans="1:25" ht="15.75" customHeight="1" x14ac:dyDescent="0.25">
      <c r="A259" s="216" t="s">
        <v>604</v>
      </c>
      <c r="B259" s="257" t="s">
        <v>451</v>
      </c>
      <c r="C259" s="260"/>
      <c r="D259" s="260"/>
      <c r="E259" s="260"/>
      <c r="F259" s="260"/>
      <c r="G259" s="335"/>
      <c r="H259" s="369">
        <f>H260+H265</f>
        <v>890000</v>
      </c>
      <c r="I259" s="369">
        <f>I260+I265</f>
        <v>890000</v>
      </c>
      <c r="J259" s="53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</row>
    <row r="260" spans="1:25" ht="15.75" customHeight="1" x14ac:dyDescent="0.25">
      <c r="A260" s="286" t="s">
        <v>605</v>
      </c>
      <c r="B260" s="318" t="s">
        <v>50</v>
      </c>
      <c r="C260" s="319"/>
      <c r="D260" s="319" t="s">
        <v>51</v>
      </c>
      <c r="E260" s="319"/>
      <c r="F260" s="319"/>
      <c r="G260" s="322"/>
      <c r="H260" s="275">
        <f>H261+H263</f>
        <v>90000</v>
      </c>
      <c r="I260" s="275">
        <f>I261+I263</f>
        <v>90000</v>
      </c>
      <c r="J260" s="53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</row>
    <row r="261" spans="1:25" ht="15.75" customHeight="1" x14ac:dyDescent="0.25">
      <c r="A261" s="286" t="s">
        <v>606</v>
      </c>
      <c r="B261" s="321"/>
      <c r="C261" s="319" t="s">
        <v>164</v>
      </c>
      <c r="D261" s="319"/>
      <c r="E261" s="319" t="s">
        <v>165</v>
      </c>
      <c r="F261" s="319"/>
      <c r="G261" s="322"/>
      <c r="H261" s="274">
        <f>H262</f>
        <v>70000</v>
      </c>
      <c r="I261" s="274">
        <f>I262</f>
        <v>70000</v>
      </c>
      <c r="J261" s="53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</row>
    <row r="262" spans="1:25" ht="15.75" customHeight="1" x14ac:dyDescent="0.25">
      <c r="A262" s="286" t="s">
        <v>607</v>
      </c>
      <c r="B262" s="321"/>
      <c r="C262" s="322"/>
      <c r="D262" s="322" t="s">
        <v>554</v>
      </c>
      <c r="E262" s="322" t="s">
        <v>555</v>
      </c>
      <c r="F262" s="322"/>
      <c r="G262" s="322"/>
      <c r="H262" s="274">
        <v>70000</v>
      </c>
      <c r="I262" s="274">
        <v>70000</v>
      </c>
      <c r="J262" s="53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</row>
    <row r="263" spans="1:25" ht="15.75" customHeight="1" x14ac:dyDescent="0.25">
      <c r="A263" s="286" t="s">
        <v>608</v>
      </c>
      <c r="B263" s="321"/>
      <c r="C263" s="319" t="s">
        <v>176</v>
      </c>
      <c r="D263" s="319"/>
      <c r="E263" s="319" t="s">
        <v>177</v>
      </c>
      <c r="F263" s="319"/>
      <c r="G263" s="328"/>
      <c r="H263" s="274">
        <f>H264</f>
        <v>20000</v>
      </c>
      <c r="I263" s="274">
        <f>I264</f>
        <v>20000</v>
      </c>
      <c r="J263" s="53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</row>
    <row r="264" spans="1:25" ht="15.75" customHeight="1" x14ac:dyDescent="0.25">
      <c r="A264" s="286" t="s">
        <v>609</v>
      </c>
      <c r="B264" s="321"/>
      <c r="C264" s="322"/>
      <c r="D264" s="322" t="s">
        <v>178</v>
      </c>
      <c r="E264" s="322" t="s">
        <v>179</v>
      </c>
      <c r="F264" s="322"/>
      <c r="G264" s="328"/>
      <c r="H264" s="274">
        <v>20000</v>
      </c>
      <c r="I264" s="274">
        <v>20000</v>
      </c>
      <c r="J264" s="53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</row>
    <row r="265" spans="1:25" ht="15.75" customHeight="1" x14ac:dyDescent="0.25">
      <c r="A265" s="286" t="s">
        <v>610</v>
      </c>
      <c r="B265" s="318" t="s">
        <v>57</v>
      </c>
      <c r="C265" s="319"/>
      <c r="D265" s="319" t="s">
        <v>58</v>
      </c>
      <c r="E265" s="319"/>
      <c r="F265" s="319"/>
      <c r="G265" s="328"/>
      <c r="H265" s="275">
        <f>H266</f>
        <v>800000</v>
      </c>
      <c r="I265" s="275">
        <f>I266</f>
        <v>800000</v>
      </c>
      <c r="J265" s="53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</row>
    <row r="266" spans="1:25" ht="15.75" customHeight="1" x14ac:dyDescent="0.25">
      <c r="A266" s="286" t="s">
        <v>611</v>
      </c>
      <c r="B266" s="336"/>
      <c r="C266" s="337" t="s">
        <v>664</v>
      </c>
      <c r="D266" s="337"/>
      <c r="E266" s="337" t="s">
        <v>671</v>
      </c>
      <c r="F266" s="338"/>
      <c r="G266" s="328"/>
      <c r="H266" s="274">
        <v>800000</v>
      </c>
      <c r="I266" s="274">
        <v>800000</v>
      </c>
      <c r="J266" s="53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spans="1:25" ht="15.75" customHeight="1" x14ac:dyDescent="0.25">
      <c r="A267" s="216" t="s">
        <v>612</v>
      </c>
      <c r="B267" s="464" t="s">
        <v>672</v>
      </c>
      <c r="C267" s="465"/>
      <c r="D267" s="465"/>
      <c r="E267" s="465"/>
      <c r="F267" s="466"/>
      <c r="G267" s="339"/>
      <c r="H267" s="282">
        <f t="shared" ref="H267:I269" si="1">H268</f>
        <v>0</v>
      </c>
      <c r="I267" s="282">
        <f t="shared" si="1"/>
        <v>0</v>
      </c>
      <c r="J267" s="53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</row>
    <row r="268" spans="1:25" ht="15.75" customHeight="1" x14ac:dyDescent="0.25">
      <c r="A268" s="286" t="s">
        <v>613</v>
      </c>
      <c r="B268" s="318" t="s">
        <v>52</v>
      </c>
      <c r="C268" s="322"/>
      <c r="D268" s="319" t="s">
        <v>194</v>
      </c>
      <c r="E268" s="319"/>
      <c r="F268" s="319"/>
      <c r="G268" s="328"/>
      <c r="H268" s="274">
        <f t="shared" si="1"/>
        <v>0</v>
      </c>
      <c r="I268" s="274">
        <f t="shared" si="1"/>
        <v>0</v>
      </c>
      <c r="J268" s="53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</row>
    <row r="269" spans="1:25" ht="15.75" customHeight="1" x14ac:dyDescent="0.25">
      <c r="A269" s="286" t="s">
        <v>614</v>
      </c>
      <c r="B269" s="318"/>
      <c r="C269" s="319" t="s">
        <v>453</v>
      </c>
      <c r="D269" s="319"/>
      <c r="E269" s="319" t="s">
        <v>454</v>
      </c>
      <c r="F269" s="319"/>
      <c r="G269" s="328"/>
      <c r="H269" s="274">
        <f t="shared" si="1"/>
        <v>0</v>
      </c>
      <c r="I269" s="274">
        <f t="shared" si="1"/>
        <v>0</v>
      </c>
      <c r="J269" s="53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</row>
    <row r="270" spans="1:25" ht="15.75" customHeight="1" x14ac:dyDescent="0.25">
      <c r="A270" s="286" t="s">
        <v>615</v>
      </c>
      <c r="B270" s="318"/>
      <c r="C270" s="322"/>
      <c r="D270" s="322" t="s">
        <v>455</v>
      </c>
      <c r="E270" s="319"/>
      <c r="F270" s="322" t="s">
        <v>456</v>
      </c>
      <c r="G270" s="328"/>
      <c r="H270" s="274">
        <v>0</v>
      </c>
      <c r="I270" s="274">
        <v>0</v>
      </c>
      <c r="J270" s="53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</row>
    <row r="271" spans="1:25" ht="15.75" customHeight="1" x14ac:dyDescent="0.25">
      <c r="A271" s="216" t="s">
        <v>616</v>
      </c>
      <c r="B271" s="257" t="s">
        <v>195</v>
      </c>
      <c r="C271" s="260"/>
      <c r="D271" s="260"/>
      <c r="E271" s="260"/>
      <c r="F271" s="260"/>
      <c r="G271" s="340"/>
      <c r="H271" s="281">
        <f t="shared" ref="H271:I273" si="2">H272</f>
        <v>3887500</v>
      </c>
      <c r="I271" s="281">
        <f t="shared" si="2"/>
        <v>3887500</v>
      </c>
      <c r="J271" s="53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</row>
    <row r="272" spans="1:25" ht="15.75" customHeight="1" x14ac:dyDescent="0.25">
      <c r="A272" s="286" t="s">
        <v>617</v>
      </c>
      <c r="B272" s="318" t="s">
        <v>52</v>
      </c>
      <c r="C272" s="322"/>
      <c r="D272" s="319" t="s">
        <v>194</v>
      </c>
      <c r="E272" s="319"/>
      <c r="F272" s="319"/>
      <c r="G272" s="328"/>
      <c r="H272" s="275">
        <f t="shared" si="2"/>
        <v>3887500</v>
      </c>
      <c r="I272" s="275">
        <f t="shared" si="2"/>
        <v>3887500</v>
      </c>
      <c r="J272" s="53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spans="1:25" ht="15.75" customHeight="1" x14ac:dyDescent="0.25">
      <c r="A273" s="286" t="s">
        <v>618</v>
      </c>
      <c r="B273" s="321"/>
      <c r="C273" s="319" t="s">
        <v>196</v>
      </c>
      <c r="D273" s="319"/>
      <c r="E273" s="319" t="s">
        <v>197</v>
      </c>
      <c r="F273" s="319"/>
      <c r="G273" s="328"/>
      <c r="H273" s="275">
        <f t="shared" si="2"/>
        <v>3887500</v>
      </c>
      <c r="I273" s="275">
        <f t="shared" si="2"/>
        <v>3887500</v>
      </c>
      <c r="J273" s="53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spans="1:25" ht="15.75" customHeight="1" x14ac:dyDescent="0.25">
      <c r="A274" s="286" t="s">
        <v>619</v>
      </c>
      <c r="B274" s="321"/>
      <c r="C274" s="319"/>
      <c r="D274" s="319"/>
      <c r="E274" s="319"/>
      <c r="F274" s="319" t="s">
        <v>198</v>
      </c>
      <c r="G274" s="328"/>
      <c r="H274" s="275">
        <f>SUM(H275:H283)</f>
        <v>3887500</v>
      </c>
      <c r="I274" s="275">
        <f>SUM(I275:I283)</f>
        <v>3887500</v>
      </c>
      <c r="J274" s="53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spans="1:25" ht="15.75" customHeight="1" x14ac:dyDescent="0.25">
      <c r="A275" s="286" t="s">
        <v>620</v>
      </c>
      <c r="B275" s="321"/>
      <c r="C275" s="322"/>
      <c r="D275" s="322"/>
      <c r="E275" s="322"/>
      <c r="F275" s="322" t="s">
        <v>458</v>
      </c>
      <c r="G275" s="328"/>
      <c r="H275" s="274">
        <v>200000</v>
      </c>
      <c r="I275" s="274">
        <v>200000</v>
      </c>
      <c r="J275" s="53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spans="1:25" ht="15.75" customHeight="1" x14ac:dyDescent="0.25">
      <c r="A276" s="286" t="s">
        <v>621</v>
      </c>
      <c r="B276" s="321"/>
      <c r="C276" s="322"/>
      <c r="D276" s="322"/>
      <c r="E276" s="322"/>
      <c r="F276" s="322" t="s">
        <v>459</v>
      </c>
      <c r="G276" s="322"/>
      <c r="H276" s="274">
        <v>240000</v>
      </c>
      <c r="I276" s="274">
        <v>240000</v>
      </c>
      <c r="J276" s="53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1:25" ht="15.75" customHeight="1" x14ac:dyDescent="0.25">
      <c r="A277" s="286" t="s">
        <v>622</v>
      </c>
      <c r="B277" s="321"/>
      <c r="C277" s="322"/>
      <c r="D277" s="322"/>
      <c r="E277" s="322"/>
      <c r="F277" s="322" t="s">
        <v>457</v>
      </c>
      <c r="G277" s="322"/>
      <c r="H277" s="274">
        <v>1000000</v>
      </c>
      <c r="I277" s="274">
        <v>1000000</v>
      </c>
      <c r="J277" s="53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spans="1:25" ht="15.75" customHeight="1" x14ac:dyDescent="0.25">
      <c r="A278" s="286" t="s">
        <v>623</v>
      </c>
      <c r="B278" s="321"/>
      <c r="C278" s="322"/>
      <c r="D278" s="322"/>
      <c r="E278" s="322"/>
      <c r="F278" s="322" t="s">
        <v>556</v>
      </c>
      <c r="G278" s="322"/>
      <c r="H278" s="274">
        <v>200000</v>
      </c>
      <c r="I278" s="274">
        <v>200000</v>
      </c>
      <c r="J278" s="53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spans="1:25" ht="15.75" customHeight="1" x14ac:dyDescent="0.25">
      <c r="A279" s="286" t="s">
        <v>624</v>
      </c>
      <c r="B279" s="321"/>
      <c r="C279" s="322"/>
      <c r="D279" s="322"/>
      <c r="E279" s="322"/>
      <c r="F279" s="322" t="s">
        <v>460</v>
      </c>
      <c r="G279" s="322"/>
      <c r="H279" s="274">
        <v>200000</v>
      </c>
      <c r="I279" s="274">
        <v>200000</v>
      </c>
      <c r="J279" s="53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  <row r="280" spans="1:25" ht="15.75" customHeight="1" x14ac:dyDescent="0.25">
      <c r="A280" s="286" t="s">
        <v>625</v>
      </c>
      <c r="B280" s="321"/>
      <c r="C280" s="322"/>
      <c r="D280" s="322"/>
      <c r="E280" s="322"/>
      <c r="F280" s="322" t="s">
        <v>557</v>
      </c>
      <c r="G280" s="322"/>
      <c r="H280" s="274">
        <v>200000</v>
      </c>
      <c r="I280" s="274">
        <v>200000</v>
      </c>
      <c r="J280" s="53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  <row r="281" spans="1:25" ht="15.75" customHeight="1" x14ac:dyDescent="0.25">
      <c r="A281" s="286" t="s">
        <v>626</v>
      </c>
      <c r="B281" s="321"/>
      <c r="C281" s="322"/>
      <c r="D281" s="322"/>
      <c r="E281" s="322"/>
      <c r="F281" s="322" t="s">
        <v>461</v>
      </c>
      <c r="G281" s="322"/>
      <c r="H281" s="274">
        <v>100000</v>
      </c>
      <c r="I281" s="274">
        <v>100000</v>
      </c>
      <c r="J281" s="53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spans="1:25" ht="15.75" customHeight="1" x14ac:dyDescent="0.25">
      <c r="A282" s="286" t="s">
        <v>627</v>
      </c>
      <c r="B282" s="321"/>
      <c r="C282" s="322"/>
      <c r="D282" s="322"/>
      <c r="E282" s="322"/>
      <c r="F282" s="322" t="s">
        <v>673</v>
      </c>
      <c r="G282" s="322"/>
      <c r="H282" s="274">
        <v>247500</v>
      </c>
      <c r="I282" s="274">
        <v>247500</v>
      </c>
      <c r="J282" s="53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</row>
    <row r="283" spans="1:25" ht="15.75" customHeight="1" x14ac:dyDescent="0.25">
      <c r="A283" s="286" t="s">
        <v>628</v>
      </c>
      <c r="B283" s="321"/>
      <c r="C283" s="322"/>
      <c r="D283" s="322"/>
      <c r="E283" s="322"/>
      <c r="F283" s="322" t="s">
        <v>558</v>
      </c>
      <c r="G283" s="322"/>
      <c r="H283" s="274">
        <v>1500000</v>
      </c>
      <c r="I283" s="274">
        <v>1500000</v>
      </c>
      <c r="J283" s="53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</row>
    <row r="284" spans="1:25" ht="15.75" customHeight="1" x14ac:dyDescent="0.25">
      <c r="A284" s="216" t="s">
        <v>629</v>
      </c>
      <c r="B284" s="209" t="s">
        <v>462</v>
      </c>
      <c r="C284" s="211"/>
      <c r="D284" s="211"/>
      <c r="E284" s="211"/>
      <c r="F284" s="211"/>
      <c r="G284" s="210"/>
      <c r="H284" s="283">
        <f>H285</f>
        <v>3471200</v>
      </c>
      <c r="I284" s="283">
        <f>I285</f>
        <v>3471200</v>
      </c>
      <c r="J284" s="53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</row>
    <row r="285" spans="1:25" ht="15.75" customHeight="1" x14ac:dyDescent="0.25">
      <c r="A285" s="286" t="s">
        <v>630</v>
      </c>
      <c r="B285" s="341" t="s">
        <v>50</v>
      </c>
      <c r="C285" s="342"/>
      <c r="D285" s="342" t="s">
        <v>51</v>
      </c>
      <c r="E285" s="342"/>
      <c r="F285" s="342"/>
      <c r="G285" s="212"/>
      <c r="H285" s="284">
        <f>H289+H291+H286</f>
        <v>3471200</v>
      </c>
      <c r="I285" s="284">
        <f>I289+I291+I286</f>
        <v>3471200</v>
      </c>
      <c r="J285" s="53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</row>
    <row r="286" spans="1:25" ht="15.75" customHeight="1" x14ac:dyDescent="0.25">
      <c r="A286" s="286" t="s">
        <v>631</v>
      </c>
      <c r="B286" s="341"/>
      <c r="C286" s="342" t="s">
        <v>151</v>
      </c>
      <c r="D286" s="342"/>
      <c r="E286" s="342" t="s">
        <v>152</v>
      </c>
      <c r="F286" s="341"/>
      <c r="G286" s="212"/>
      <c r="H286" s="284">
        <f>H287+H288</f>
        <v>2712000</v>
      </c>
      <c r="I286" s="284">
        <f>I287+I288</f>
        <v>2712000</v>
      </c>
      <c r="J286" s="53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</row>
    <row r="287" spans="1:25" ht="15.75" customHeight="1" x14ac:dyDescent="0.25">
      <c r="A287" s="286" t="s">
        <v>632</v>
      </c>
      <c r="B287" s="343"/>
      <c r="C287" s="344"/>
      <c r="D287" s="344" t="s">
        <v>155</v>
      </c>
      <c r="E287" s="344" t="s">
        <v>674</v>
      </c>
      <c r="F287" s="344"/>
      <c r="G287" s="212"/>
      <c r="H287" s="285">
        <v>960000</v>
      </c>
      <c r="I287" s="285">
        <v>960000</v>
      </c>
      <c r="J287" s="53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</row>
    <row r="288" spans="1:25" ht="15.75" customHeight="1" x14ac:dyDescent="0.25">
      <c r="A288" s="286" t="s">
        <v>633</v>
      </c>
      <c r="B288" s="343"/>
      <c r="C288" s="344"/>
      <c r="D288" s="344"/>
      <c r="E288" s="344" t="s">
        <v>675</v>
      </c>
      <c r="F288" s="344"/>
      <c r="G288" s="212"/>
      <c r="H288" s="285">
        <v>1752000</v>
      </c>
      <c r="I288" s="285">
        <v>1752000</v>
      </c>
      <c r="J288" s="53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</row>
    <row r="289" spans="1:25" ht="15.75" customHeight="1" x14ac:dyDescent="0.25">
      <c r="A289" s="286" t="s">
        <v>634</v>
      </c>
      <c r="B289" s="341"/>
      <c r="C289" s="342" t="s">
        <v>164</v>
      </c>
      <c r="D289" s="342"/>
      <c r="E289" s="342" t="s">
        <v>165</v>
      </c>
      <c r="F289" s="342"/>
      <c r="G289" s="212"/>
      <c r="H289" s="285">
        <f>H290</f>
        <v>350000</v>
      </c>
      <c r="I289" s="285">
        <f>I290</f>
        <v>350000</v>
      </c>
      <c r="J289" s="53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</row>
    <row r="290" spans="1:25" ht="15.75" customHeight="1" x14ac:dyDescent="0.25">
      <c r="A290" s="286" t="s">
        <v>635</v>
      </c>
      <c r="B290" s="213"/>
      <c r="C290" s="212"/>
      <c r="D290" s="212" t="s">
        <v>173</v>
      </c>
      <c r="E290" s="212" t="s">
        <v>452</v>
      </c>
      <c r="F290" s="212"/>
      <c r="G290" s="212"/>
      <c r="H290" s="285">
        <v>350000</v>
      </c>
      <c r="I290" s="285">
        <v>350000</v>
      </c>
      <c r="J290" s="53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</row>
    <row r="291" spans="1:25" ht="15.75" customHeight="1" x14ac:dyDescent="0.25">
      <c r="A291" s="286" t="s">
        <v>636</v>
      </c>
      <c r="B291" s="343"/>
      <c r="C291" s="342" t="s">
        <v>176</v>
      </c>
      <c r="D291" s="342"/>
      <c r="E291" s="342" t="s">
        <v>177</v>
      </c>
      <c r="F291" s="342"/>
      <c r="G291" s="212"/>
      <c r="H291" s="284">
        <f>H292</f>
        <v>409200</v>
      </c>
      <c r="I291" s="284">
        <f>I292</f>
        <v>409200</v>
      </c>
      <c r="J291" s="53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</row>
    <row r="292" spans="1:25" ht="15.75" customHeight="1" x14ac:dyDescent="0.25">
      <c r="A292" s="286" t="s">
        <v>691</v>
      </c>
      <c r="B292" s="343"/>
      <c r="C292" s="344"/>
      <c r="D292" s="344" t="s">
        <v>178</v>
      </c>
      <c r="E292" s="344" t="s">
        <v>179</v>
      </c>
      <c r="F292" s="344"/>
      <c r="G292" s="212"/>
      <c r="H292" s="373">
        <v>409200</v>
      </c>
      <c r="I292" s="373">
        <v>409200</v>
      </c>
      <c r="J292" s="53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</row>
    <row r="293" spans="1:25" ht="15.75" customHeight="1" x14ac:dyDescent="0.25">
      <c r="A293" s="216" t="s">
        <v>692</v>
      </c>
      <c r="B293" s="297"/>
      <c r="C293" s="298"/>
      <c r="D293" s="299" t="s">
        <v>199</v>
      </c>
      <c r="E293" s="299"/>
      <c r="F293" s="299"/>
      <c r="G293" s="372"/>
      <c r="H293" s="281">
        <f>H10+H74+H92+H99+H115+H122+H150+H187+H200+H208+H239+H250+H271+H107+H284+H259+H267</f>
        <v>184044827</v>
      </c>
      <c r="I293" s="281">
        <f>I10+I74+I92+I99+I115+I122+I150+I187+I200+I208+I239+I250+I271+I107+I284+I259+I267</f>
        <v>193475801</v>
      </c>
      <c r="J293" s="53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</row>
    <row r="294" spans="1:25" ht="15.75" customHeight="1" x14ac:dyDescent="0.25">
      <c r="A294" s="216" t="s">
        <v>693</v>
      </c>
      <c r="B294" s="345"/>
      <c r="C294" s="346"/>
      <c r="D294" s="346"/>
      <c r="E294" s="346"/>
      <c r="F294" s="346"/>
      <c r="G294" s="346"/>
      <c r="H294" s="370"/>
      <c r="I294" s="370"/>
      <c r="J294" s="53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</row>
    <row r="295" spans="1:25" ht="15.75" customHeight="1" x14ac:dyDescent="0.25">
      <c r="A295" s="216" t="s">
        <v>694</v>
      </c>
      <c r="B295" s="347" t="s">
        <v>46</v>
      </c>
      <c r="C295" s="348"/>
      <c r="D295" s="348" t="s">
        <v>135</v>
      </c>
      <c r="E295" s="348"/>
      <c r="F295" s="348"/>
      <c r="G295" s="349"/>
      <c r="H295" s="371">
        <f>H11+H93+H123+H151+H209</f>
        <v>20583180</v>
      </c>
      <c r="I295" s="371">
        <f>I11+I93+I123+I151+I209+I240</f>
        <v>21563483</v>
      </c>
      <c r="J295" s="53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</row>
    <row r="296" spans="1:25" ht="15.75" customHeight="1" x14ac:dyDescent="0.25">
      <c r="A296" s="216" t="s">
        <v>695</v>
      </c>
      <c r="B296" s="350" t="s">
        <v>48</v>
      </c>
      <c r="C296" s="351"/>
      <c r="D296" s="351" t="s">
        <v>148</v>
      </c>
      <c r="E296" s="352"/>
      <c r="F296" s="352"/>
      <c r="G296" s="353"/>
      <c r="H296" s="369">
        <f>H14+H97+H129+H159+H214</f>
        <v>3723589</v>
      </c>
      <c r="I296" s="369">
        <f>I14+I97+I129+I159+I214+I243</f>
        <v>3843550</v>
      </c>
      <c r="J296" s="53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</row>
    <row r="297" spans="1:25" ht="15.75" customHeight="1" x14ac:dyDescent="0.25">
      <c r="A297" s="216" t="s">
        <v>696</v>
      </c>
      <c r="B297" s="350" t="s">
        <v>50</v>
      </c>
      <c r="C297" s="351"/>
      <c r="D297" s="351" t="s">
        <v>51</v>
      </c>
      <c r="E297" s="351"/>
      <c r="F297" s="351"/>
      <c r="G297" s="353"/>
      <c r="H297" s="369">
        <f>H17+H75+H100+H116+H131+H162+H188+H216+H251+H201+H108+H285+H260</f>
        <v>34164900</v>
      </c>
      <c r="I297" s="369">
        <f>I17+I75+I100+I116+I131+I162+I188+I216+I251+I201+I108+I285+I260</f>
        <v>34164900</v>
      </c>
      <c r="J297" s="53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</row>
    <row r="298" spans="1:25" ht="15.75" customHeight="1" x14ac:dyDescent="0.25">
      <c r="A298" s="216" t="s">
        <v>697</v>
      </c>
      <c r="B298" s="350" t="s">
        <v>52</v>
      </c>
      <c r="C298" s="351"/>
      <c r="D298" s="351" t="s">
        <v>194</v>
      </c>
      <c r="E298" s="351"/>
      <c r="F298" s="351"/>
      <c r="G298" s="353"/>
      <c r="H298" s="369">
        <f>H272+H267</f>
        <v>3887500</v>
      </c>
      <c r="I298" s="369">
        <f>I272+I267</f>
        <v>3887500</v>
      </c>
      <c r="J298" s="53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</row>
    <row r="299" spans="1:25" ht="15.75" customHeight="1" x14ac:dyDescent="0.25">
      <c r="A299" s="216" t="s">
        <v>698</v>
      </c>
      <c r="B299" s="350" t="s">
        <v>54</v>
      </c>
      <c r="C299" s="351"/>
      <c r="D299" s="351" t="s">
        <v>55</v>
      </c>
      <c r="E299" s="351"/>
      <c r="F299" s="351"/>
      <c r="G299" s="354"/>
      <c r="H299" s="369">
        <f>H42+H245</f>
        <v>44550620</v>
      </c>
      <c r="I299" s="369">
        <f>I42+I245</f>
        <v>48970759</v>
      </c>
      <c r="J299" s="53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</row>
    <row r="300" spans="1:25" ht="15.75" customHeight="1" x14ac:dyDescent="0.25">
      <c r="A300" s="216" t="s">
        <v>699</v>
      </c>
      <c r="B300" s="350" t="s">
        <v>57</v>
      </c>
      <c r="C300" s="351"/>
      <c r="D300" s="467" t="s">
        <v>58</v>
      </c>
      <c r="E300" s="467"/>
      <c r="F300" s="467"/>
      <c r="G300" s="353"/>
      <c r="H300" s="369">
        <f>H67+H265+H113</f>
        <v>1807000</v>
      </c>
      <c r="I300" s="369">
        <f>I67+I265+I113+I90+I148</f>
        <v>5758160</v>
      </c>
      <c r="J300" s="53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</row>
    <row r="301" spans="1:25" ht="15.75" customHeight="1" x14ac:dyDescent="0.25">
      <c r="A301" s="216" t="s">
        <v>700</v>
      </c>
      <c r="B301" s="350" t="s">
        <v>59</v>
      </c>
      <c r="C301" s="351"/>
      <c r="D301" s="467" t="s">
        <v>200</v>
      </c>
      <c r="E301" s="467"/>
      <c r="F301" s="467"/>
      <c r="G301" s="353"/>
      <c r="H301" s="369">
        <f>H247</f>
        <v>74000000</v>
      </c>
      <c r="I301" s="369">
        <f>I247</f>
        <v>73694370</v>
      </c>
      <c r="J301" s="53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</row>
    <row r="302" spans="1:25" ht="15.75" customHeight="1" x14ac:dyDescent="0.25">
      <c r="A302" s="216" t="s">
        <v>701</v>
      </c>
      <c r="B302" s="355" t="s">
        <v>61</v>
      </c>
      <c r="C302" s="356"/>
      <c r="D302" s="356" t="s">
        <v>62</v>
      </c>
      <c r="E302" s="356"/>
      <c r="F302" s="356"/>
      <c r="G302" s="357"/>
      <c r="H302" s="369">
        <v>0</v>
      </c>
      <c r="I302" s="369">
        <v>0</v>
      </c>
      <c r="J302" s="53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</row>
    <row r="303" spans="1:25" ht="15.75" customHeight="1" x14ac:dyDescent="0.25">
      <c r="A303" s="216" t="s">
        <v>702</v>
      </c>
      <c r="B303" s="346" t="s">
        <v>64</v>
      </c>
      <c r="C303" s="358"/>
      <c r="D303" s="358" t="s">
        <v>63</v>
      </c>
      <c r="E303" s="358"/>
      <c r="F303" s="358"/>
      <c r="G303" s="359"/>
      <c r="H303" s="369">
        <f>H71</f>
        <v>1328038</v>
      </c>
      <c r="I303" s="369">
        <f>I71</f>
        <v>1593079</v>
      </c>
      <c r="J303" s="53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</row>
    <row r="304" spans="1:25" ht="15.75" customHeight="1" x14ac:dyDescent="0.25">
      <c r="A304" s="216" t="s">
        <v>703</v>
      </c>
      <c r="B304" s="346"/>
      <c r="C304" s="358"/>
      <c r="D304" s="358" t="s">
        <v>199</v>
      </c>
      <c r="E304" s="358"/>
      <c r="F304" s="358"/>
      <c r="G304" s="359"/>
      <c r="H304" s="369">
        <f>SUM(H295:H303)</f>
        <v>184044827</v>
      </c>
      <c r="I304" s="369">
        <f>SUM(I295:I303)</f>
        <v>193475801</v>
      </c>
      <c r="J304" s="53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</row>
    <row r="305" spans="1:25" ht="15.75" customHeight="1" x14ac:dyDescent="0.25">
      <c r="B305" s="189"/>
      <c r="C305" s="151"/>
      <c r="D305" s="151"/>
      <c r="E305" s="151"/>
      <c r="F305" s="151"/>
      <c r="G305" s="191"/>
      <c r="H305" s="138"/>
      <c r="I305" s="53"/>
      <c r="J305" s="53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</row>
    <row r="306" spans="1:25" ht="15.75" customHeight="1" x14ac:dyDescent="0.25">
      <c r="A306" s="159"/>
      <c r="B306" s="193"/>
      <c r="C306" s="193"/>
      <c r="D306" s="193"/>
      <c r="E306" s="193"/>
      <c r="F306" s="193"/>
      <c r="G306" s="191"/>
      <c r="H306" s="137"/>
      <c r="I306" s="53"/>
      <c r="J306" s="53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</row>
    <row r="307" spans="1:25" ht="15.75" customHeight="1" x14ac:dyDescent="0.25">
      <c r="B307" s="189"/>
      <c r="C307" s="151"/>
      <c r="D307" s="151"/>
      <c r="E307" s="151"/>
      <c r="F307" s="151"/>
      <c r="G307" s="191"/>
      <c r="H307" s="138"/>
      <c r="I307" s="53"/>
      <c r="J307" s="53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</row>
    <row r="308" spans="1:25" ht="15.75" customHeight="1" x14ac:dyDescent="0.25">
      <c r="A308" s="159"/>
      <c r="B308" s="192"/>
      <c r="C308" s="193"/>
      <c r="D308" s="193"/>
      <c r="E308" s="197"/>
      <c r="F308" s="197"/>
      <c r="G308" s="191"/>
      <c r="H308" s="137"/>
      <c r="I308" s="53"/>
      <c r="J308" s="53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</row>
    <row r="309" spans="1:25" ht="15.75" customHeight="1" x14ac:dyDescent="0.25">
      <c r="B309" s="189"/>
      <c r="C309" s="151"/>
      <c r="D309" s="151"/>
      <c r="E309" s="190"/>
      <c r="F309" s="151"/>
      <c r="G309" s="191"/>
      <c r="H309" s="138"/>
      <c r="I309" s="53"/>
      <c r="J309" s="53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</row>
    <row r="310" spans="1:25" ht="15.75" customHeight="1" x14ac:dyDescent="0.25">
      <c r="B310" s="189"/>
      <c r="C310" s="151"/>
      <c r="D310" s="151"/>
      <c r="E310" s="190"/>
      <c r="F310" s="151"/>
      <c r="G310" s="191"/>
      <c r="H310" s="138"/>
      <c r="I310" s="53"/>
      <c r="J310" s="53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</row>
    <row r="311" spans="1:25" ht="15.75" customHeight="1" x14ac:dyDescent="0.25">
      <c r="B311" s="189"/>
      <c r="C311" s="151"/>
      <c r="D311" s="151"/>
      <c r="E311" s="190"/>
      <c r="F311" s="151"/>
      <c r="G311" s="191"/>
      <c r="H311" s="138"/>
      <c r="I311" s="53"/>
      <c r="J311" s="53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spans="1:25" ht="15.75" customHeight="1" x14ac:dyDescent="0.25">
      <c r="A312" s="159"/>
      <c r="B312" s="192"/>
      <c r="C312" s="193"/>
      <c r="D312" s="193"/>
      <c r="E312" s="193"/>
      <c r="F312" s="193"/>
      <c r="G312" s="191"/>
      <c r="H312" s="137"/>
      <c r="I312" s="53"/>
      <c r="J312" s="53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</row>
    <row r="313" spans="1:25" ht="15.75" customHeight="1" x14ac:dyDescent="0.3">
      <c r="A313" s="159"/>
      <c r="B313" s="152"/>
      <c r="C313" s="193"/>
      <c r="D313" s="194"/>
      <c r="E313" s="195"/>
      <c r="F313" s="198"/>
      <c r="G313" s="196"/>
      <c r="H313" s="137"/>
      <c r="I313" s="53"/>
      <c r="J313" s="53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</row>
    <row r="314" spans="1:25" ht="15.75" customHeight="1" x14ac:dyDescent="0.25">
      <c r="B314" s="189"/>
      <c r="C314" s="151"/>
      <c r="D314" s="151"/>
      <c r="E314" s="151"/>
      <c r="F314" s="151"/>
      <c r="G314" s="191"/>
      <c r="H314" s="138"/>
      <c r="I314" s="53"/>
      <c r="J314" s="53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</row>
    <row r="315" spans="1:25" ht="15.75" customHeight="1" x14ac:dyDescent="0.3">
      <c r="A315" s="159"/>
      <c r="B315" s="152"/>
      <c r="C315" s="193"/>
      <c r="D315" s="194"/>
      <c r="E315" s="195"/>
      <c r="F315" s="194"/>
      <c r="G315" s="196"/>
      <c r="H315" s="137"/>
      <c r="I315" s="53"/>
      <c r="J315" s="53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</row>
    <row r="316" spans="1:25" ht="15.75" customHeight="1" x14ac:dyDescent="0.25">
      <c r="B316" s="189"/>
      <c r="C316" s="151"/>
      <c r="D316" s="151"/>
      <c r="E316" s="151"/>
      <c r="F316" s="151"/>
      <c r="G316" s="191"/>
      <c r="H316" s="138"/>
      <c r="I316" s="53"/>
      <c r="J316" s="53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</row>
    <row r="317" spans="1:25" ht="15.75" customHeight="1" x14ac:dyDescent="0.25">
      <c r="A317" s="159"/>
      <c r="B317" s="189"/>
      <c r="C317" s="151"/>
      <c r="D317" s="151"/>
      <c r="E317" s="151"/>
      <c r="F317" s="151"/>
      <c r="G317" s="191"/>
      <c r="H317" s="138"/>
      <c r="I317" s="53"/>
      <c r="J317" s="53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spans="1:25" ht="15.75" customHeight="1" x14ac:dyDescent="0.25">
      <c r="A318" s="159"/>
      <c r="B318" s="192"/>
      <c r="C318" s="193"/>
      <c r="D318" s="193"/>
      <c r="E318" s="193"/>
      <c r="F318" s="193"/>
      <c r="G318" s="191"/>
      <c r="H318" s="137"/>
      <c r="I318" s="53"/>
      <c r="J318" s="53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</row>
    <row r="319" spans="1:25" ht="15.75" customHeight="1" x14ac:dyDescent="0.25">
      <c r="A319" s="159"/>
      <c r="B319" s="192"/>
      <c r="C319" s="193"/>
      <c r="D319" s="193"/>
      <c r="E319" s="193"/>
      <c r="F319" s="193"/>
      <c r="G319" s="191"/>
      <c r="H319" s="137"/>
      <c r="I319" s="53"/>
      <c r="J319" s="53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</row>
    <row r="320" spans="1:25" ht="15.75" customHeight="1" x14ac:dyDescent="0.3">
      <c r="A320" s="159"/>
      <c r="B320" s="152"/>
      <c r="C320" s="193"/>
      <c r="D320" s="190"/>
      <c r="E320" s="193"/>
      <c r="F320" s="152"/>
      <c r="G320" s="202"/>
      <c r="H320" s="138"/>
      <c r="I320" s="53"/>
      <c r="J320" s="53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</row>
    <row r="321" spans="1:25" ht="15.75" customHeight="1" x14ac:dyDescent="0.3">
      <c r="B321" s="152"/>
      <c r="C321" s="193"/>
      <c r="D321" s="190"/>
      <c r="E321" s="151"/>
      <c r="F321" s="152"/>
      <c r="G321" s="202"/>
      <c r="H321" s="138"/>
      <c r="I321" s="53"/>
      <c r="J321" s="53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</row>
    <row r="322" spans="1:25" ht="15.75" customHeight="1" x14ac:dyDescent="0.25">
      <c r="B322" s="189"/>
      <c r="C322" s="151"/>
      <c r="D322" s="151"/>
      <c r="E322" s="151"/>
      <c r="F322" s="151"/>
      <c r="G322" s="191"/>
      <c r="H322" s="138"/>
      <c r="I322" s="53"/>
      <c r="J322" s="53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</row>
    <row r="323" spans="1:25" ht="15.75" customHeight="1" x14ac:dyDescent="0.3">
      <c r="B323" s="192"/>
      <c r="C323" s="193"/>
      <c r="D323" s="193"/>
      <c r="E323" s="193"/>
      <c r="F323" s="190"/>
      <c r="G323" s="202"/>
      <c r="H323" s="138"/>
      <c r="I323" s="53"/>
      <c r="J323" s="53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</row>
    <row r="324" spans="1:25" ht="15.75" customHeight="1" x14ac:dyDescent="0.3">
      <c r="B324" s="192"/>
      <c r="C324" s="193"/>
      <c r="D324" s="193"/>
      <c r="E324" s="193"/>
      <c r="F324" s="190"/>
      <c r="G324" s="202"/>
      <c r="H324" s="138"/>
      <c r="I324" s="53"/>
      <c r="J324" s="53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</row>
    <row r="325" spans="1:25" ht="15.75" customHeight="1" x14ac:dyDescent="0.3">
      <c r="B325" s="192"/>
      <c r="C325" s="193"/>
      <c r="D325" s="193"/>
      <c r="E325" s="193"/>
      <c r="F325" s="190"/>
      <c r="G325" s="202"/>
      <c r="H325" s="138"/>
      <c r="I325" s="53"/>
      <c r="J325" s="53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</row>
    <row r="326" spans="1:25" ht="15.75" customHeight="1" x14ac:dyDescent="0.3">
      <c r="A326" s="159"/>
      <c r="B326" s="152"/>
      <c r="C326" s="193"/>
      <c r="D326" s="190"/>
      <c r="E326" s="193"/>
      <c r="F326" s="190"/>
      <c r="G326" s="202"/>
      <c r="H326" s="137"/>
      <c r="I326" s="53"/>
      <c r="J326" s="53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</row>
    <row r="327" spans="1:25" ht="15.75" customHeight="1" x14ac:dyDescent="0.25">
      <c r="B327" s="189"/>
      <c r="C327" s="151"/>
      <c r="D327" s="151"/>
      <c r="E327" s="151"/>
      <c r="F327" s="151"/>
      <c r="G327" s="191"/>
      <c r="H327" s="138"/>
      <c r="I327" s="53"/>
      <c r="J327" s="53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</row>
    <row r="328" spans="1:25" ht="15.75" customHeight="1" x14ac:dyDescent="0.3">
      <c r="B328" s="189"/>
      <c r="C328" s="151"/>
      <c r="D328" s="151"/>
      <c r="E328" s="151"/>
      <c r="F328" s="190"/>
      <c r="G328" s="202"/>
      <c r="H328" s="138"/>
      <c r="I328" s="53"/>
      <c r="J328" s="53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</row>
    <row r="329" spans="1:25" ht="15.75" customHeight="1" x14ac:dyDescent="0.3">
      <c r="A329" s="159"/>
      <c r="B329" s="152"/>
      <c r="C329" s="193"/>
      <c r="D329" s="190"/>
      <c r="E329" s="193"/>
      <c r="F329" s="190"/>
      <c r="G329" s="202"/>
      <c r="H329" s="138"/>
      <c r="I329" s="53"/>
      <c r="J329" s="53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</row>
    <row r="330" spans="1:25" ht="15.75" customHeight="1" x14ac:dyDescent="0.25">
      <c r="B330" s="189"/>
      <c r="C330" s="151"/>
      <c r="D330" s="151"/>
      <c r="E330" s="151"/>
      <c r="F330" s="151"/>
      <c r="G330" s="191"/>
      <c r="H330" s="138"/>
      <c r="I330" s="53"/>
      <c r="J330" s="53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</row>
    <row r="331" spans="1:25" ht="15.75" customHeight="1" x14ac:dyDescent="0.3">
      <c r="B331" s="189"/>
      <c r="C331" s="151"/>
      <c r="D331" s="151"/>
      <c r="E331" s="151"/>
      <c r="F331" s="190"/>
      <c r="G331" s="202"/>
      <c r="H331" s="138"/>
      <c r="I331" s="53"/>
      <c r="J331" s="53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</row>
    <row r="332" spans="1:25" ht="15.75" customHeight="1" x14ac:dyDescent="0.3">
      <c r="B332" s="189"/>
      <c r="C332" s="151"/>
      <c r="D332" s="151"/>
      <c r="E332" s="151"/>
      <c r="F332" s="190"/>
      <c r="G332" s="202"/>
      <c r="H332" s="138"/>
      <c r="I332" s="53"/>
      <c r="J332" s="53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</row>
    <row r="333" spans="1:25" ht="15.75" customHeight="1" x14ac:dyDescent="0.3">
      <c r="B333" s="189"/>
      <c r="C333" s="151"/>
      <c r="D333" s="151"/>
      <c r="E333" s="151"/>
      <c r="F333" s="190"/>
      <c r="G333" s="202"/>
      <c r="H333" s="138"/>
      <c r="I333" s="143"/>
      <c r="J333" s="53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</row>
    <row r="334" spans="1:25" ht="15.75" customHeight="1" x14ac:dyDescent="0.25">
      <c r="B334" s="189"/>
      <c r="C334" s="151"/>
      <c r="D334" s="151"/>
      <c r="E334" s="151"/>
      <c r="F334" s="151"/>
      <c r="G334" s="191"/>
      <c r="H334" s="203"/>
      <c r="I334" s="143"/>
      <c r="J334" s="53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</row>
    <row r="335" spans="1:25" ht="15.75" customHeight="1" x14ac:dyDescent="0.25">
      <c r="B335" s="189"/>
      <c r="C335" s="151"/>
      <c r="D335" s="151"/>
      <c r="E335" s="151"/>
      <c r="F335" s="151"/>
      <c r="G335" s="191"/>
      <c r="H335" s="138"/>
      <c r="I335" s="154"/>
      <c r="J335" s="53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</row>
    <row r="336" spans="1:25" ht="15.75" customHeight="1" x14ac:dyDescent="0.25">
      <c r="B336" s="189"/>
      <c r="C336" s="151"/>
      <c r="D336" s="151"/>
      <c r="E336" s="151"/>
      <c r="F336" s="151"/>
      <c r="G336" s="191"/>
      <c r="H336" s="138"/>
      <c r="I336" s="154"/>
      <c r="J336" s="53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</row>
    <row r="337" spans="1:25" ht="15.75" customHeight="1" x14ac:dyDescent="0.25">
      <c r="B337" s="189"/>
      <c r="C337" s="151"/>
      <c r="D337" s="151"/>
      <c r="E337" s="151"/>
      <c r="F337" s="151"/>
      <c r="G337" s="191"/>
      <c r="H337" s="138"/>
      <c r="I337" s="143"/>
      <c r="J337" s="130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</row>
    <row r="338" spans="1:25" ht="15.75" customHeight="1" x14ac:dyDescent="0.3">
      <c r="B338" s="189"/>
      <c r="C338" s="151"/>
      <c r="D338" s="151"/>
      <c r="E338" s="151"/>
      <c r="F338" s="190"/>
      <c r="G338" s="202"/>
      <c r="H338" s="138"/>
      <c r="I338" s="53"/>
      <c r="J338" s="161"/>
      <c r="K338" s="147"/>
      <c r="L338" s="148"/>
      <c r="M338" s="149"/>
      <c r="N338" s="148"/>
      <c r="O338" s="76"/>
      <c r="P338" s="76"/>
      <c r="Q338" s="18"/>
      <c r="R338" s="18"/>
      <c r="S338" s="18"/>
      <c r="T338" s="18"/>
      <c r="U338" s="18"/>
      <c r="V338" s="18"/>
      <c r="W338" s="18"/>
      <c r="X338" s="18"/>
      <c r="Y338" s="18"/>
    </row>
    <row r="339" spans="1:25" ht="15.75" customHeight="1" x14ac:dyDescent="0.3">
      <c r="A339" s="159"/>
      <c r="B339" s="189"/>
      <c r="C339" s="193"/>
      <c r="D339" s="194"/>
      <c r="E339" s="195"/>
      <c r="F339" s="194"/>
      <c r="G339" s="202"/>
      <c r="H339" s="137"/>
      <c r="I339" s="53"/>
      <c r="J339" s="153"/>
      <c r="K339" s="130"/>
      <c r="L339" s="130"/>
      <c r="M339" s="130"/>
      <c r="N339" s="130"/>
      <c r="O339" s="76"/>
      <c r="P339" s="76"/>
      <c r="Q339" s="18"/>
      <c r="R339" s="18"/>
      <c r="S339" s="18"/>
      <c r="T339" s="18"/>
      <c r="U339" s="18"/>
      <c r="V339" s="18"/>
      <c r="W339" s="18"/>
      <c r="X339" s="18"/>
      <c r="Y339" s="18"/>
    </row>
    <row r="340" spans="1:25" ht="15.75" customHeight="1" x14ac:dyDescent="0.3">
      <c r="B340" s="189"/>
      <c r="C340" s="151"/>
      <c r="D340" s="151"/>
      <c r="E340" s="151"/>
      <c r="F340" s="151"/>
      <c r="G340" s="202"/>
      <c r="H340" s="138"/>
      <c r="I340" s="53"/>
      <c r="J340" s="153"/>
      <c r="K340" s="130"/>
      <c r="L340" s="130"/>
      <c r="M340" s="130"/>
      <c r="N340" s="130"/>
      <c r="O340" s="76"/>
      <c r="P340" s="76"/>
      <c r="Q340" s="18"/>
      <c r="R340" s="18"/>
      <c r="S340" s="18"/>
      <c r="T340" s="18"/>
      <c r="U340" s="18"/>
      <c r="V340" s="18"/>
      <c r="W340" s="18"/>
      <c r="X340" s="18"/>
      <c r="Y340" s="18"/>
    </row>
    <row r="341" spans="1:25" ht="15.75" customHeight="1" x14ac:dyDescent="0.3">
      <c r="B341" s="189"/>
      <c r="C341" s="151"/>
      <c r="D341" s="151"/>
      <c r="E341" s="151"/>
      <c r="F341" s="190"/>
      <c r="G341" s="202"/>
      <c r="H341" s="138"/>
      <c r="I341" s="53"/>
      <c r="J341" s="153"/>
      <c r="K341" s="130"/>
      <c r="L341" s="130"/>
      <c r="M341" s="130"/>
      <c r="N341" s="130"/>
      <c r="O341" s="76"/>
      <c r="P341" s="76"/>
      <c r="Q341" s="18"/>
      <c r="R341" s="18"/>
      <c r="S341" s="18"/>
      <c r="T341" s="18"/>
      <c r="U341" s="18"/>
      <c r="V341" s="18"/>
      <c r="W341" s="18"/>
      <c r="X341" s="18"/>
      <c r="Y341" s="18"/>
    </row>
    <row r="342" spans="1:25" ht="15.75" customHeight="1" x14ac:dyDescent="0.3">
      <c r="A342" s="159"/>
      <c r="B342" s="192"/>
      <c r="C342" s="193"/>
      <c r="D342" s="194"/>
      <c r="E342" s="195"/>
      <c r="F342" s="194"/>
      <c r="G342" s="196"/>
      <c r="H342" s="137"/>
      <c r="I342" s="53"/>
      <c r="J342" s="153"/>
      <c r="K342" s="130"/>
      <c r="L342" s="130"/>
      <c r="M342" s="130"/>
      <c r="N342" s="130"/>
      <c r="O342" s="76"/>
      <c r="P342" s="76"/>
      <c r="Q342" s="18"/>
      <c r="R342" s="18"/>
      <c r="S342" s="18"/>
      <c r="T342" s="18"/>
      <c r="U342" s="18"/>
      <c r="V342" s="18"/>
      <c r="W342" s="18"/>
      <c r="X342" s="18"/>
      <c r="Y342" s="18"/>
    </row>
    <row r="343" spans="1:25" ht="15.75" customHeight="1" x14ac:dyDescent="0.25">
      <c r="B343" s="192"/>
      <c r="C343" s="151"/>
      <c r="D343" s="151"/>
      <c r="E343" s="151"/>
      <c r="F343" s="151"/>
      <c r="G343" s="191"/>
      <c r="H343" s="138"/>
      <c r="I343" s="53"/>
      <c r="J343" s="53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</row>
    <row r="344" spans="1:25" ht="15.75" customHeight="1" x14ac:dyDescent="0.25">
      <c r="B344" s="192"/>
      <c r="C344" s="151"/>
      <c r="D344" s="151"/>
      <c r="E344" s="151"/>
      <c r="F344" s="151"/>
      <c r="G344" s="191"/>
      <c r="H344" s="138"/>
      <c r="I344" s="53"/>
      <c r="J344" s="53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</row>
    <row r="345" spans="1:25" ht="15.75" customHeight="1" x14ac:dyDescent="0.25">
      <c r="B345" s="192"/>
      <c r="C345" s="193"/>
      <c r="D345" s="193"/>
      <c r="E345" s="151"/>
      <c r="F345" s="193"/>
      <c r="G345" s="191"/>
      <c r="H345" s="138"/>
      <c r="I345" s="53"/>
      <c r="J345" s="53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</row>
    <row r="346" spans="1:25" ht="15.75" customHeight="1" x14ac:dyDescent="0.25">
      <c r="A346" s="159"/>
      <c r="B346" s="192"/>
      <c r="C346" s="193"/>
      <c r="D346" s="193"/>
      <c r="E346" s="193"/>
      <c r="F346" s="193"/>
      <c r="G346" s="191"/>
      <c r="H346" s="137"/>
      <c r="I346" s="53"/>
      <c r="J346" s="53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spans="1:25" ht="15.75" customHeight="1" x14ac:dyDescent="0.25">
      <c r="A347" s="159"/>
      <c r="B347" s="192"/>
      <c r="C347" s="193"/>
      <c r="D347" s="193"/>
      <c r="E347" s="193"/>
      <c r="F347" s="193"/>
      <c r="G347" s="191"/>
      <c r="H347" s="138"/>
      <c r="I347" s="53"/>
      <c r="J347" s="53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</row>
    <row r="348" spans="1:25" ht="15.75" customHeight="1" x14ac:dyDescent="0.25">
      <c r="A348" s="159"/>
      <c r="B348" s="189"/>
      <c r="C348" s="193"/>
      <c r="D348" s="193"/>
      <c r="E348" s="193"/>
      <c r="F348" s="193"/>
      <c r="G348" s="191"/>
      <c r="H348" s="137"/>
      <c r="I348" s="53"/>
      <c r="J348" s="53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</row>
    <row r="349" spans="1:25" ht="15.75" customHeight="1" x14ac:dyDescent="0.25">
      <c r="B349" s="155"/>
      <c r="C349" s="151"/>
      <c r="D349" s="151"/>
      <c r="E349" s="151"/>
      <c r="F349" s="151"/>
      <c r="G349" s="191"/>
      <c r="H349" s="138"/>
      <c r="I349" s="53"/>
      <c r="J349" s="53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</row>
    <row r="350" spans="1:25" ht="15.75" customHeight="1" x14ac:dyDescent="0.25">
      <c r="B350" s="189"/>
      <c r="C350" s="151"/>
      <c r="D350" s="151"/>
      <c r="E350" s="151"/>
      <c r="F350" s="151"/>
      <c r="G350" s="191"/>
      <c r="H350" s="138"/>
      <c r="I350" s="53"/>
      <c r="J350" s="158"/>
      <c r="K350" s="153"/>
      <c r="L350" s="147"/>
      <c r="M350" s="147"/>
      <c r="N350" s="147"/>
      <c r="O350" s="147"/>
      <c r="P350" s="76"/>
      <c r="Q350" s="18"/>
      <c r="R350" s="18"/>
      <c r="S350" s="18"/>
      <c r="T350" s="18"/>
      <c r="U350" s="18"/>
      <c r="V350" s="18"/>
      <c r="W350" s="18"/>
      <c r="X350" s="18"/>
      <c r="Y350" s="18"/>
    </row>
    <row r="351" spans="1:25" ht="15.75" customHeight="1" x14ac:dyDescent="0.25">
      <c r="A351" s="159"/>
      <c r="B351" s="192"/>
      <c r="C351" s="193"/>
      <c r="D351" s="193"/>
      <c r="E351" s="197"/>
      <c r="F351" s="197"/>
      <c r="G351" s="191"/>
      <c r="H351" s="137"/>
      <c r="I351" s="53"/>
      <c r="J351" s="53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</row>
    <row r="352" spans="1:25" ht="15.75" customHeight="1" x14ac:dyDescent="0.25">
      <c r="B352" s="189"/>
      <c r="C352" s="151"/>
      <c r="D352" s="151"/>
      <c r="E352" s="190"/>
      <c r="F352" s="151"/>
      <c r="G352" s="191"/>
      <c r="H352" s="138"/>
      <c r="I352" s="53"/>
      <c r="J352" s="53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</row>
    <row r="353" spans="1:25" ht="15.75" customHeight="1" x14ac:dyDescent="0.25">
      <c r="B353" s="189"/>
      <c r="C353" s="151"/>
      <c r="D353" s="151"/>
      <c r="E353" s="190"/>
      <c r="F353" s="151"/>
      <c r="G353" s="191"/>
      <c r="H353" s="138"/>
      <c r="I353" s="53"/>
      <c r="J353" s="53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spans="1:25" ht="15.75" customHeight="1" x14ac:dyDescent="0.25">
      <c r="B354" s="189"/>
      <c r="C354" s="151"/>
      <c r="D354" s="151"/>
      <c r="E354" s="190"/>
      <c r="F354" s="151"/>
      <c r="G354" s="191"/>
      <c r="H354" s="138"/>
      <c r="I354" s="53"/>
      <c r="J354" s="53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</row>
    <row r="355" spans="1:25" ht="15.75" customHeight="1" x14ac:dyDescent="0.25">
      <c r="A355" s="159"/>
      <c r="B355" s="192"/>
      <c r="C355" s="193"/>
      <c r="D355" s="193"/>
      <c r="E355" s="193"/>
      <c r="F355" s="193"/>
      <c r="G355" s="191"/>
      <c r="H355" s="137"/>
      <c r="I355" s="53"/>
      <c r="J355" s="53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</row>
    <row r="356" spans="1:25" ht="15.75" customHeight="1" x14ac:dyDescent="0.3">
      <c r="A356" s="159"/>
      <c r="B356" s="192"/>
      <c r="C356" s="193"/>
      <c r="D356" s="194"/>
      <c r="E356" s="195"/>
      <c r="F356" s="194"/>
      <c r="G356" s="196"/>
      <c r="H356" s="137"/>
      <c r="I356" s="53"/>
      <c r="J356" s="53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</row>
    <row r="357" spans="1:25" ht="15.75" customHeight="1" x14ac:dyDescent="0.25">
      <c r="B357" s="192"/>
      <c r="C357" s="193"/>
      <c r="D357" s="151"/>
      <c r="E357" s="151"/>
      <c r="F357" s="193"/>
      <c r="G357" s="191"/>
      <c r="H357" s="138"/>
      <c r="I357" s="53"/>
      <c r="J357" s="53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</row>
    <row r="358" spans="1:25" ht="15.75" customHeight="1" x14ac:dyDescent="0.3">
      <c r="A358" s="159"/>
      <c r="B358" s="152"/>
      <c r="C358" s="193"/>
      <c r="D358" s="194"/>
      <c r="E358" s="195"/>
      <c r="F358" s="194"/>
      <c r="G358" s="196"/>
      <c r="H358" s="137"/>
      <c r="I358" s="53"/>
      <c r="J358" s="53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</row>
    <row r="359" spans="1:25" ht="15.75" customHeight="1" x14ac:dyDescent="0.25">
      <c r="B359" s="192"/>
      <c r="C359" s="151"/>
      <c r="D359" s="151"/>
      <c r="E359" s="151"/>
      <c r="F359" s="151"/>
      <c r="G359" s="191"/>
      <c r="H359" s="138"/>
      <c r="I359" s="53"/>
      <c r="J359" s="53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</row>
    <row r="360" spans="1:25" ht="15.75" customHeight="1" x14ac:dyDescent="0.25">
      <c r="B360" s="192"/>
      <c r="C360" s="193"/>
      <c r="D360" s="193"/>
      <c r="E360" s="193"/>
      <c r="F360" s="193"/>
      <c r="G360" s="191"/>
      <c r="H360" s="138"/>
      <c r="I360" s="53"/>
      <c r="J360" s="53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</row>
    <row r="361" spans="1:25" ht="15.75" customHeight="1" x14ac:dyDescent="0.25">
      <c r="A361" s="159"/>
      <c r="B361" s="192"/>
      <c r="C361" s="193"/>
      <c r="D361" s="193"/>
      <c r="E361" s="193"/>
      <c r="F361" s="193"/>
      <c r="G361" s="191"/>
      <c r="H361" s="137"/>
      <c r="I361" s="53"/>
      <c r="J361" s="53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</row>
    <row r="362" spans="1:25" ht="15.75" customHeight="1" x14ac:dyDescent="0.25">
      <c r="A362" s="159"/>
      <c r="B362" s="192"/>
      <c r="C362" s="193"/>
      <c r="D362" s="193"/>
      <c r="E362" s="193"/>
      <c r="F362" s="193"/>
      <c r="G362" s="191"/>
      <c r="H362" s="137"/>
      <c r="I362" s="53"/>
      <c r="J362" s="53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</row>
    <row r="363" spans="1:25" ht="15.75" customHeight="1" x14ac:dyDescent="0.3">
      <c r="A363" s="159"/>
      <c r="B363" s="192"/>
      <c r="C363" s="193"/>
      <c r="D363" s="194"/>
      <c r="E363" s="195"/>
      <c r="F363" s="194"/>
      <c r="G363" s="196"/>
      <c r="H363" s="137"/>
      <c r="I363" s="53"/>
      <c r="J363" s="53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</row>
    <row r="364" spans="1:25" ht="15.75" customHeight="1" x14ac:dyDescent="0.25">
      <c r="B364" s="192"/>
      <c r="C364" s="193"/>
      <c r="D364" s="151"/>
      <c r="E364" s="151"/>
      <c r="F364" s="193"/>
      <c r="G364" s="191"/>
      <c r="H364" s="138"/>
      <c r="I364" s="53"/>
      <c r="J364" s="53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</row>
    <row r="365" spans="1:25" ht="15.75" customHeight="1" x14ac:dyDescent="0.3">
      <c r="A365" s="159"/>
      <c r="B365" s="152"/>
      <c r="C365" s="193"/>
      <c r="D365" s="194"/>
      <c r="E365" s="195"/>
      <c r="F365" s="194"/>
      <c r="G365" s="196"/>
      <c r="H365" s="137"/>
      <c r="I365" s="53"/>
      <c r="J365" s="53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</row>
    <row r="366" spans="1:25" ht="15.75" customHeight="1" x14ac:dyDescent="0.25">
      <c r="B366" s="192"/>
      <c r="C366" s="151"/>
      <c r="D366" s="151"/>
      <c r="E366" s="151"/>
      <c r="F366" s="151"/>
      <c r="G366" s="191"/>
      <c r="H366" s="138"/>
      <c r="I366" s="53"/>
      <c r="J366" s="53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</row>
    <row r="367" spans="1:25" ht="15.75" customHeight="1" x14ac:dyDescent="0.25">
      <c r="B367" s="192"/>
      <c r="C367" s="193"/>
      <c r="D367" s="193"/>
      <c r="E367" s="193"/>
      <c r="F367" s="193"/>
      <c r="G367" s="191"/>
      <c r="H367" s="138"/>
      <c r="I367" s="53"/>
      <c r="J367" s="53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</row>
    <row r="368" spans="1:25" ht="15.75" customHeight="1" x14ac:dyDescent="0.25">
      <c r="A368" s="159"/>
      <c r="B368" s="192"/>
      <c r="C368" s="193"/>
      <c r="D368" s="193"/>
      <c r="E368" s="193"/>
      <c r="F368" s="193"/>
      <c r="G368" s="191"/>
      <c r="H368" s="137"/>
      <c r="I368" s="53"/>
      <c r="J368" s="53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</row>
    <row r="369" spans="1:25" ht="15.75" customHeight="1" x14ac:dyDescent="0.25">
      <c r="A369" s="159"/>
      <c r="B369" s="192"/>
      <c r="C369" s="193"/>
      <c r="D369" s="193"/>
      <c r="E369" s="197"/>
      <c r="F369" s="197"/>
      <c r="G369" s="191"/>
      <c r="H369" s="137"/>
      <c r="I369" s="53"/>
      <c r="J369" s="53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</row>
    <row r="370" spans="1:25" ht="15.75" customHeight="1" x14ac:dyDescent="0.25">
      <c r="A370" s="159"/>
      <c r="B370" s="192"/>
      <c r="C370" s="193"/>
      <c r="D370" s="193"/>
      <c r="E370" s="193"/>
      <c r="F370" s="193"/>
      <c r="G370" s="191"/>
      <c r="H370" s="137"/>
      <c r="I370" s="53"/>
      <c r="J370" s="53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</row>
    <row r="371" spans="1:25" ht="15.75" customHeight="1" x14ac:dyDescent="0.25">
      <c r="A371" s="159"/>
      <c r="B371" s="192"/>
      <c r="C371" s="193"/>
      <c r="D371" s="193"/>
      <c r="E371" s="193"/>
      <c r="F371" s="193"/>
      <c r="G371" s="191"/>
      <c r="H371" s="137"/>
      <c r="I371" s="53"/>
      <c r="J371" s="53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</row>
    <row r="372" spans="1:25" ht="15.75" customHeight="1" x14ac:dyDescent="0.25">
      <c r="B372" s="192"/>
      <c r="C372" s="193"/>
      <c r="D372" s="193"/>
      <c r="E372" s="193"/>
      <c r="F372" s="193"/>
      <c r="G372" s="191"/>
      <c r="H372" s="138"/>
      <c r="I372" s="53"/>
      <c r="J372" s="53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</row>
    <row r="373" spans="1:25" ht="15.75" customHeight="1" x14ac:dyDescent="0.25">
      <c r="A373" s="159"/>
      <c r="B373" s="192"/>
      <c r="C373" s="193"/>
      <c r="D373" s="193"/>
      <c r="E373" s="193"/>
      <c r="F373" s="193"/>
      <c r="G373" s="191"/>
      <c r="H373" s="138"/>
      <c r="I373" s="53"/>
      <c r="J373" s="53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</row>
    <row r="374" spans="1:25" ht="15.75" customHeight="1" x14ac:dyDescent="0.25">
      <c r="A374" s="159"/>
      <c r="B374" s="192"/>
      <c r="C374" s="204"/>
      <c r="D374" s="204"/>
      <c r="E374" s="204"/>
      <c r="F374" s="204"/>
      <c r="G374" s="200"/>
      <c r="H374" s="137"/>
      <c r="I374" s="53"/>
      <c r="J374" s="53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</row>
    <row r="375" spans="1:25" ht="15.75" customHeight="1" x14ac:dyDescent="0.25">
      <c r="A375" s="159"/>
      <c r="B375" s="192"/>
      <c r="C375" s="193"/>
      <c r="D375" s="193"/>
      <c r="E375" s="193"/>
      <c r="F375" s="193"/>
      <c r="G375" s="191"/>
      <c r="H375" s="137"/>
      <c r="I375" s="53"/>
      <c r="J375" s="53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</row>
    <row r="376" spans="1:25" ht="15.75" customHeight="1" x14ac:dyDescent="0.25">
      <c r="A376" s="159"/>
      <c r="B376" s="189"/>
      <c r="C376" s="193"/>
      <c r="D376" s="193"/>
      <c r="E376" s="193"/>
      <c r="F376" s="193"/>
      <c r="G376" s="191"/>
      <c r="H376" s="137"/>
      <c r="I376" s="53"/>
      <c r="J376" s="53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</row>
    <row r="377" spans="1:25" ht="15.75" customHeight="1" x14ac:dyDescent="0.25">
      <c r="B377" s="155"/>
      <c r="C377" s="151"/>
      <c r="D377" s="151"/>
      <c r="E377" s="151"/>
      <c r="F377" s="151"/>
      <c r="G377" s="191"/>
      <c r="H377" s="138"/>
      <c r="I377" s="53"/>
      <c r="J377" s="53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</row>
    <row r="378" spans="1:25" ht="15.75" customHeight="1" x14ac:dyDescent="0.25">
      <c r="B378" s="155"/>
      <c r="C378" s="151"/>
      <c r="D378" s="151"/>
      <c r="E378" s="151"/>
      <c r="F378" s="151"/>
      <c r="G378" s="191"/>
      <c r="H378" s="138"/>
      <c r="I378" s="53"/>
      <c r="J378" s="53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</row>
    <row r="379" spans="1:25" ht="15.75" customHeight="1" x14ac:dyDescent="0.25">
      <c r="B379" s="155"/>
      <c r="C379" s="151"/>
      <c r="D379" s="151"/>
      <c r="E379" s="151"/>
      <c r="F379" s="151"/>
      <c r="G379" s="191"/>
      <c r="H379" s="138"/>
      <c r="I379" s="53"/>
      <c r="J379" s="53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</row>
    <row r="380" spans="1:25" ht="15.75" customHeight="1" x14ac:dyDescent="0.25">
      <c r="B380" s="189"/>
      <c r="C380" s="151"/>
      <c r="D380" s="151"/>
      <c r="E380" s="151"/>
      <c r="F380" s="151"/>
      <c r="G380" s="191"/>
      <c r="H380" s="138"/>
      <c r="I380" s="53"/>
      <c r="J380" s="53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</row>
    <row r="381" spans="1:25" ht="15.75" customHeight="1" x14ac:dyDescent="0.25">
      <c r="B381" s="189"/>
      <c r="C381" s="151"/>
      <c r="D381" s="151"/>
      <c r="E381" s="151"/>
      <c r="F381" s="151"/>
      <c r="G381" s="191"/>
      <c r="H381" s="138"/>
      <c r="I381" s="53"/>
      <c r="J381" s="53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spans="1:25" ht="15.75" customHeight="1" x14ac:dyDescent="0.25">
      <c r="B382" s="189"/>
      <c r="C382" s="151"/>
      <c r="D382" s="151"/>
      <c r="E382" s="151"/>
      <c r="F382" s="151"/>
      <c r="G382" s="191"/>
      <c r="H382" s="138"/>
      <c r="I382" s="53"/>
      <c r="J382" s="53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</row>
    <row r="383" spans="1:25" ht="15.75" customHeight="1" x14ac:dyDescent="0.25">
      <c r="B383" s="189"/>
      <c r="C383" s="151"/>
      <c r="D383" s="151"/>
      <c r="E383" s="151"/>
      <c r="F383" s="151"/>
      <c r="G383" s="191"/>
      <c r="H383" s="138"/>
      <c r="I383" s="53"/>
      <c r="J383" s="53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</row>
    <row r="384" spans="1:25" ht="15" customHeight="1" x14ac:dyDescent="0.25">
      <c r="B384" s="189"/>
      <c r="C384" s="151"/>
      <c r="D384" s="151"/>
      <c r="E384" s="151"/>
      <c r="F384" s="151"/>
      <c r="G384" s="191"/>
      <c r="H384" s="138"/>
      <c r="I384" s="53"/>
      <c r="J384" s="53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</row>
    <row r="385" spans="1:25" ht="15.75" customHeight="1" x14ac:dyDescent="0.25">
      <c r="A385" s="159"/>
      <c r="B385" s="192"/>
      <c r="C385" s="193"/>
      <c r="D385" s="193"/>
      <c r="E385" s="197"/>
      <c r="F385" s="197"/>
      <c r="G385" s="191"/>
      <c r="H385" s="137"/>
      <c r="I385" s="53"/>
      <c r="J385" s="53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</row>
    <row r="386" spans="1:25" ht="15.75" customHeight="1" x14ac:dyDescent="0.25">
      <c r="B386" s="189"/>
      <c r="C386" s="151"/>
      <c r="D386" s="151"/>
      <c r="E386" s="190"/>
      <c r="F386" s="151"/>
      <c r="G386" s="191"/>
      <c r="H386" s="138"/>
      <c r="I386" s="53"/>
      <c r="J386" s="53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</row>
    <row r="387" spans="1:25" ht="15.75" customHeight="1" x14ac:dyDescent="0.25">
      <c r="B387" s="189"/>
      <c r="C387" s="151"/>
      <c r="D387" s="151"/>
      <c r="E387" s="190"/>
      <c r="F387" s="151"/>
      <c r="G387" s="191"/>
      <c r="H387" s="138"/>
      <c r="I387" s="53"/>
      <c r="J387" s="53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</row>
    <row r="388" spans="1:25" ht="15.75" customHeight="1" x14ac:dyDescent="0.25">
      <c r="B388" s="189"/>
      <c r="C388" s="151"/>
      <c r="D388" s="151"/>
      <c r="E388" s="190"/>
      <c r="F388" s="151"/>
      <c r="G388" s="191"/>
      <c r="H388" s="138"/>
      <c r="I388" s="53"/>
      <c r="J388" s="53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</row>
    <row r="389" spans="1:25" ht="15.75" customHeight="1" x14ac:dyDescent="0.25">
      <c r="A389" s="159"/>
      <c r="B389" s="192"/>
      <c r="C389" s="193"/>
      <c r="D389" s="193"/>
      <c r="E389" s="193"/>
      <c r="F389" s="193"/>
      <c r="G389" s="191"/>
      <c r="H389" s="137"/>
      <c r="I389" s="53"/>
      <c r="J389" s="53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spans="1:25" ht="15.75" customHeight="1" x14ac:dyDescent="0.25">
      <c r="A390" s="159"/>
      <c r="B390" s="152"/>
      <c r="C390" s="193"/>
      <c r="D390" s="190"/>
      <c r="E390" s="193"/>
      <c r="F390" s="152"/>
      <c r="G390" s="191"/>
      <c r="H390" s="137"/>
      <c r="I390" s="53"/>
      <c r="J390" s="53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</row>
    <row r="391" spans="1:25" ht="15.75" customHeight="1" x14ac:dyDescent="0.25">
      <c r="B391" s="152"/>
      <c r="C391" s="193"/>
      <c r="D391" s="151"/>
      <c r="E391" s="151"/>
      <c r="F391" s="151"/>
      <c r="G391" s="191"/>
      <c r="H391" s="138"/>
      <c r="I391" s="53"/>
      <c r="J391" s="53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</row>
    <row r="392" spans="1:25" ht="15.75" customHeight="1" x14ac:dyDescent="0.25">
      <c r="B392" s="152"/>
      <c r="C392" s="193"/>
      <c r="D392" s="190"/>
      <c r="E392" s="190"/>
      <c r="F392" s="190"/>
      <c r="G392" s="191"/>
      <c r="H392" s="138"/>
      <c r="I392" s="53"/>
      <c r="J392" s="53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</row>
    <row r="393" spans="1:25" ht="15.75" customHeight="1" x14ac:dyDescent="0.25">
      <c r="B393" s="189"/>
      <c r="C393" s="151"/>
      <c r="D393" s="151"/>
      <c r="E393" s="151"/>
      <c r="F393" s="151"/>
      <c r="G393" s="191"/>
      <c r="H393" s="138"/>
      <c r="I393" s="53"/>
      <c r="J393" s="53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</row>
    <row r="394" spans="1:25" ht="15.75" customHeight="1" x14ac:dyDescent="0.25">
      <c r="B394" s="192"/>
      <c r="C394" s="193"/>
      <c r="D394" s="193"/>
      <c r="E394" s="193"/>
      <c r="F394" s="190"/>
      <c r="G394" s="191"/>
      <c r="H394" s="138"/>
      <c r="I394" s="53"/>
      <c r="J394" s="53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</row>
    <row r="395" spans="1:25" ht="15.75" customHeight="1" x14ac:dyDescent="0.25">
      <c r="B395" s="192"/>
      <c r="C395" s="193"/>
      <c r="D395" s="193"/>
      <c r="E395" s="193"/>
      <c r="F395" s="190"/>
      <c r="G395" s="191"/>
      <c r="H395" s="138"/>
      <c r="I395" s="53"/>
      <c r="J395" s="53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</row>
    <row r="396" spans="1:25" ht="15.75" customHeight="1" x14ac:dyDescent="0.25">
      <c r="A396" s="159"/>
      <c r="B396" s="152"/>
      <c r="C396" s="193"/>
      <c r="D396" s="190"/>
      <c r="E396" s="193"/>
      <c r="F396" s="190"/>
      <c r="G396" s="191"/>
      <c r="H396" s="137"/>
      <c r="I396" s="53"/>
      <c r="J396" s="53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</row>
    <row r="397" spans="1:25" ht="15.75" customHeight="1" x14ac:dyDescent="0.25">
      <c r="B397" s="152"/>
      <c r="C397" s="193"/>
      <c r="D397" s="151"/>
      <c r="E397" s="151"/>
      <c r="F397" s="190"/>
      <c r="G397" s="191"/>
      <c r="H397" s="138"/>
      <c r="I397" s="53"/>
      <c r="J397" s="53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</row>
    <row r="398" spans="1:25" ht="15.75" customHeight="1" x14ac:dyDescent="0.25">
      <c r="B398" s="152"/>
      <c r="C398" s="193"/>
      <c r="D398" s="190"/>
      <c r="E398" s="193"/>
      <c r="F398" s="190"/>
      <c r="G398" s="191"/>
      <c r="H398" s="138"/>
      <c r="I398" s="53"/>
      <c r="J398" s="53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</row>
    <row r="399" spans="1:25" ht="15.75" customHeight="1" x14ac:dyDescent="0.25">
      <c r="B399" s="189"/>
      <c r="C399" s="151"/>
      <c r="D399" s="151"/>
      <c r="E399" s="151"/>
      <c r="F399" s="151"/>
      <c r="G399" s="191"/>
      <c r="H399" s="138"/>
      <c r="I399" s="53"/>
      <c r="J399" s="53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</row>
    <row r="400" spans="1:25" ht="15.75" customHeight="1" x14ac:dyDescent="0.25">
      <c r="B400" s="189"/>
      <c r="C400" s="151"/>
      <c r="D400" s="151"/>
      <c r="E400" s="151"/>
      <c r="F400" s="190"/>
      <c r="G400" s="191"/>
      <c r="H400" s="138"/>
      <c r="I400" s="53"/>
      <c r="J400" s="53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</row>
    <row r="401" spans="1:25" ht="15.75" customHeight="1" x14ac:dyDescent="0.3">
      <c r="A401" s="159"/>
      <c r="B401" s="192"/>
      <c r="C401" s="193"/>
      <c r="D401" s="194"/>
      <c r="E401" s="195"/>
      <c r="F401" s="194"/>
      <c r="G401" s="196"/>
      <c r="H401" s="137"/>
      <c r="I401" s="53"/>
      <c r="J401" s="53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</row>
    <row r="402" spans="1:25" ht="15.75" customHeight="1" x14ac:dyDescent="0.25">
      <c r="B402" s="192"/>
      <c r="C402" s="193"/>
      <c r="D402" s="151"/>
      <c r="E402" s="151"/>
      <c r="F402" s="151"/>
      <c r="G402" s="191"/>
      <c r="H402" s="138"/>
      <c r="I402" s="53"/>
      <c r="J402" s="53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</row>
    <row r="403" spans="1:25" ht="15.75" customHeight="1" x14ac:dyDescent="0.25">
      <c r="B403" s="192"/>
      <c r="C403" s="193"/>
      <c r="D403" s="151"/>
      <c r="E403" s="151"/>
      <c r="F403" s="151"/>
      <c r="G403" s="191"/>
      <c r="H403" s="138"/>
      <c r="I403" s="53"/>
      <c r="J403" s="53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</row>
    <row r="404" spans="1:25" ht="15.75" customHeight="1" x14ac:dyDescent="0.25">
      <c r="B404" s="192"/>
      <c r="C404" s="151"/>
      <c r="D404" s="151"/>
      <c r="E404" s="151"/>
      <c r="F404" s="151"/>
      <c r="G404" s="191"/>
      <c r="H404" s="138"/>
      <c r="I404" s="53"/>
      <c r="J404" s="53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</row>
    <row r="405" spans="1:25" ht="15.75" customHeight="1" x14ac:dyDescent="0.25">
      <c r="B405" s="192"/>
      <c r="C405" s="151"/>
      <c r="D405" s="151"/>
      <c r="E405" s="151"/>
      <c r="F405" s="190"/>
      <c r="G405" s="191"/>
      <c r="H405" s="138"/>
      <c r="I405" s="53"/>
      <c r="J405" s="53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</row>
    <row r="406" spans="1:25" ht="15.75" customHeight="1" x14ac:dyDescent="0.25">
      <c r="B406" s="192"/>
      <c r="C406" s="151"/>
      <c r="D406" s="151"/>
      <c r="E406" s="151"/>
      <c r="F406" s="151"/>
      <c r="G406" s="191"/>
      <c r="H406" s="138"/>
      <c r="I406" s="53"/>
      <c r="J406" s="53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</row>
    <row r="407" spans="1:25" ht="15.75" customHeight="1" x14ac:dyDescent="0.3">
      <c r="A407" s="159"/>
      <c r="B407" s="192"/>
      <c r="C407" s="193"/>
      <c r="D407" s="194"/>
      <c r="E407" s="195"/>
      <c r="F407" s="194"/>
      <c r="G407" s="202"/>
      <c r="H407" s="137"/>
      <c r="I407" s="53"/>
      <c r="J407" s="53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</row>
    <row r="408" spans="1:25" ht="15.75" customHeight="1" x14ac:dyDescent="0.25">
      <c r="B408" s="192"/>
      <c r="C408" s="151"/>
      <c r="D408" s="151"/>
      <c r="E408" s="151"/>
      <c r="F408" s="151"/>
      <c r="G408" s="191"/>
      <c r="H408" s="138"/>
      <c r="I408" s="53"/>
      <c r="J408" s="53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</row>
    <row r="409" spans="1:25" ht="15.75" customHeight="1" x14ac:dyDescent="0.3">
      <c r="B409" s="192"/>
      <c r="C409" s="151"/>
      <c r="D409" s="151"/>
      <c r="E409" s="151"/>
      <c r="F409" s="190"/>
      <c r="G409" s="202"/>
      <c r="H409" s="138"/>
      <c r="I409" s="53"/>
      <c r="J409" s="53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</row>
    <row r="410" spans="1:25" ht="15.75" customHeight="1" x14ac:dyDescent="0.3">
      <c r="A410" s="159"/>
      <c r="B410" s="192"/>
      <c r="C410" s="193"/>
      <c r="D410" s="194"/>
      <c r="E410" s="195"/>
      <c r="F410" s="194"/>
      <c r="G410" s="202"/>
      <c r="H410" s="137"/>
      <c r="I410" s="53"/>
      <c r="J410" s="53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</row>
    <row r="411" spans="1:25" ht="15.75" customHeight="1" x14ac:dyDescent="0.25">
      <c r="B411" s="192"/>
      <c r="C411" s="151"/>
      <c r="D411" s="151"/>
      <c r="E411" s="151"/>
      <c r="F411" s="151"/>
      <c r="G411" s="191"/>
      <c r="H411" s="138"/>
      <c r="I411" s="53"/>
      <c r="J411" s="53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</row>
    <row r="412" spans="1:25" ht="15.75" customHeight="1" x14ac:dyDescent="0.25">
      <c r="B412" s="192"/>
      <c r="C412" s="193"/>
      <c r="D412" s="151"/>
      <c r="E412" s="151"/>
      <c r="F412" s="151"/>
      <c r="G412" s="191"/>
      <c r="H412" s="138"/>
      <c r="I412" s="53"/>
      <c r="J412" s="53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</row>
    <row r="413" spans="1:25" ht="15.75" customHeight="1" x14ac:dyDescent="0.25">
      <c r="B413" s="192"/>
      <c r="C413" s="193"/>
      <c r="D413" s="151"/>
      <c r="E413" s="151"/>
      <c r="F413" s="151"/>
      <c r="G413" s="191"/>
      <c r="H413" s="138"/>
      <c r="I413" s="53"/>
      <c r="J413" s="53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</row>
    <row r="414" spans="1:25" ht="15.75" customHeight="1" x14ac:dyDescent="0.25">
      <c r="B414" s="192"/>
      <c r="C414" s="193"/>
      <c r="D414" s="151"/>
      <c r="E414" s="151"/>
      <c r="F414" s="151"/>
      <c r="G414" s="191"/>
      <c r="H414" s="138"/>
      <c r="I414" s="53"/>
      <c r="J414" s="53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</row>
    <row r="415" spans="1:25" ht="15.75" customHeight="1" x14ac:dyDescent="0.25">
      <c r="A415" s="159"/>
      <c r="B415" s="192"/>
      <c r="C415" s="193"/>
      <c r="D415" s="193"/>
      <c r="E415" s="151"/>
      <c r="F415" s="151"/>
      <c r="G415" s="191"/>
      <c r="H415" s="137"/>
      <c r="I415" s="53"/>
      <c r="J415" s="53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</row>
    <row r="416" spans="1:25" ht="15.75" customHeight="1" x14ac:dyDescent="0.25">
      <c r="B416" s="192"/>
      <c r="C416" s="193"/>
      <c r="D416" s="151"/>
      <c r="E416" s="151"/>
      <c r="F416" s="193"/>
      <c r="G416" s="191"/>
      <c r="H416" s="138"/>
      <c r="I416" s="53"/>
      <c r="J416" s="53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spans="1:25" ht="15.75" customHeight="1" x14ac:dyDescent="0.25">
      <c r="A417" s="159"/>
      <c r="B417" s="192"/>
      <c r="C417" s="193"/>
      <c r="D417" s="193"/>
      <c r="E417" s="193"/>
      <c r="F417" s="193"/>
      <c r="G417" s="191"/>
      <c r="H417" s="137"/>
      <c r="I417" s="53"/>
      <c r="J417" s="53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</row>
    <row r="418" spans="1:25" ht="15.75" customHeight="1" x14ac:dyDescent="0.25">
      <c r="A418" s="159"/>
      <c r="B418" s="192"/>
      <c r="C418" s="193"/>
      <c r="D418" s="193"/>
      <c r="E418" s="197"/>
      <c r="F418" s="197"/>
      <c r="G418" s="191"/>
      <c r="H418" s="137"/>
      <c r="I418" s="53"/>
      <c r="J418" s="53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</row>
    <row r="419" spans="1:25" ht="15.75" customHeight="1" x14ac:dyDescent="0.25">
      <c r="A419" s="159"/>
      <c r="B419" s="192"/>
      <c r="C419" s="193"/>
      <c r="D419" s="193"/>
      <c r="E419" s="193"/>
      <c r="F419" s="193"/>
      <c r="G419" s="191"/>
      <c r="H419" s="137"/>
      <c r="I419" s="53"/>
      <c r="J419" s="53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</row>
    <row r="420" spans="1:25" ht="15.75" customHeight="1" x14ac:dyDescent="0.25">
      <c r="A420" s="159"/>
      <c r="B420" s="192"/>
      <c r="C420" s="193"/>
      <c r="D420" s="193"/>
      <c r="E420" s="151"/>
      <c r="F420" s="151"/>
      <c r="G420" s="191"/>
      <c r="H420" s="137"/>
      <c r="I420" s="53"/>
      <c r="J420" s="53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</row>
    <row r="421" spans="1:25" ht="15.75" customHeight="1" x14ac:dyDescent="0.25">
      <c r="A421" s="159"/>
      <c r="B421" s="192"/>
      <c r="C421" s="193"/>
      <c r="D421" s="193"/>
      <c r="E421" s="193"/>
      <c r="F421" s="193"/>
      <c r="G421" s="191"/>
      <c r="H421" s="137"/>
      <c r="I421" s="53"/>
      <c r="J421" s="53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</row>
    <row r="422" spans="1:25" ht="15.75" customHeight="1" x14ac:dyDescent="0.25">
      <c r="B422" s="192"/>
      <c r="C422" s="193"/>
      <c r="D422" s="193"/>
      <c r="E422" s="193"/>
      <c r="F422" s="193"/>
      <c r="G422" s="191"/>
      <c r="H422" s="138"/>
      <c r="I422" s="53"/>
      <c r="J422" s="53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</row>
    <row r="423" spans="1:25" ht="15.75" customHeight="1" x14ac:dyDescent="0.25">
      <c r="A423" s="159"/>
      <c r="B423" s="192"/>
      <c r="C423" s="193"/>
      <c r="D423" s="193"/>
      <c r="E423" s="193"/>
      <c r="F423" s="193"/>
      <c r="G423" s="191"/>
      <c r="H423" s="160"/>
      <c r="I423" s="53"/>
      <c r="J423" s="162"/>
      <c r="K423" s="158"/>
      <c r="L423" s="162"/>
      <c r="M423" s="160"/>
      <c r="N423" s="155"/>
      <c r="O423" s="155"/>
      <c r="P423" s="18"/>
      <c r="Q423" s="18"/>
      <c r="R423" s="18"/>
      <c r="S423" s="18"/>
      <c r="T423" s="18"/>
      <c r="U423" s="18"/>
      <c r="V423" s="18"/>
      <c r="W423" s="18"/>
      <c r="X423" s="18"/>
      <c r="Y423" s="18"/>
    </row>
    <row r="424" spans="1:25" ht="15.75" customHeight="1" x14ac:dyDescent="0.25">
      <c r="A424" s="159"/>
      <c r="B424" s="192"/>
      <c r="C424" s="193"/>
      <c r="D424" s="193"/>
      <c r="E424" s="197"/>
      <c r="F424" s="197"/>
      <c r="G424" s="191"/>
      <c r="H424" s="163"/>
      <c r="I424" s="53"/>
      <c r="J424" s="162"/>
      <c r="K424" s="158"/>
      <c r="L424" s="162"/>
      <c r="M424" s="163"/>
      <c r="N424" s="155"/>
      <c r="O424" s="155"/>
      <c r="P424" s="18"/>
      <c r="Q424" s="18"/>
      <c r="R424" s="18"/>
      <c r="S424" s="18"/>
      <c r="T424" s="18"/>
      <c r="U424" s="18"/>
      <c r="V424" s="18"/>
      <c r="W424" s="18"/>
      <c r="X424" s="18"/>
      <c r="Y424" s="18"/>
    </row>
    <row r="425" spans="1:25" ht="15.75" customHeight="1" x14ac:dyDescent="0.25">
      <c r="A425" s="159"/>
      <c r="B425" s="192"/>
      <c r="C425" s="193"/>
      <c r="D425" s="193"/>
      <c r="E425" s="193"/>
      <c r="F425" s="193"/>
      <c r="G425" s="191"/>
      <c r="H425" s="160"/>
      <c r="I425" s="53"/>
      <c r="J425" s="162"/>
      <c r="K425" s="158"/>
      <c r="L425" s="162"/>
      <c r="M425" s="160"/>
      <c r="N425" s="155"/>
      <c r="O425" s="155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spans="1:25" ht="15.75" customHeight="1" x14ac:dyDescent="0.25">
      <c r="A426" s="159"/>
      <c r="B426" s="192"/>
      <c r="C426" s="151"/>
      <c r="D426" s="193"/>
      <c r="E426" s="193"/>
      <c r="F426" s="193"/>
      <c r="G426" s="191"/>
      <c r="H426" s="160"/>
      <c r="I426" s="53"/>
      <c r="J426" s="162"/>
      <c r="K426" s="159"/>
      <c r="L426" s="162"/>
      <c r="M426" s="158"/>
      <c r="N426" s="155"/>
      <c r="O426" s="155"/>
      <c r="P426" s="18"/>
      <c r="Q426" s="18"/>
      <c r="R426" s="18"/>
      <c r="S426" s="18"/>
      <c r="T426" s="18"/>
      <c r="U426" s="18"/>
      <c r="V426" s="18"/>
      <c r="W426" s="18"/>
      <c r="X426" s="18"/>
      <c r="Y426" s="18"/>
    </row>
    <row r="427" spans="1:25" ht="15.75" customHeight="1" x14ac:dyDescent="0.25">
      <c r="A427" s="159"/>
      <c r="B427" s="192"/>
      <c r="C427" s="193"/>
      <c r="D427" s="193"/>
      <c r="E427" s="193"/>
      <c r="F427" s="193"/>
      <c r="G427" s="201"/>
      <c r="H427" s="205"/>
      <c r="I427" s="53"/>
      <c r="J427" s="162"/>
      <c r="K427" s="59"/>
      <c r="L427" s="162"/>
      <c r="M427" s="162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</row>
    <row r="428" spans="1:25" ht="15.75" customHeight="1" x14ac:dyDescent="0.25">
      <c r="A428" s="159"/>
      <c r="B428" s="192"/>
      <c r="C428" s="193"/>
      <c r="D428" s="452"/>
      <c r="E428" s="453"/>
      <c r="F428" s="453"/>
      <c r="G428" s="191"/>
      <c r="H428" s="205"/>
      <c r="I428" s="53"/>
      <c r="J428" s="162"/>
      <c r="K428" s="59"/>
      <c r="L428" s="162"/>
      <c r="M428" s="162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</row>
    <row r="429" spans="1:25" ht="15.75" customHeight="1" x14ac:dyDescent="0.25">
      <c r="A429" s="159"/>
      <c r="B429" s="192"/>
      <c r="C429" s="193"/>
      <c r="D429" s="452"/>
      <c r="E429" s="453"/>
      <c r="F429" s="453"/>
      <c r="G429" s="191"/>
      <c r="H429" s="205"/>
      <c r="I429" s="53"/>
      <c r="J429" s="162"/>
      <c r="K429" s="59"/>
      <c r="L429" s="162"/>
      <c r="M429" s="162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</row>
    <row r="430" spans="1:25" ht="15.75" customHeight="1" x14ac:dyDescent="0.25">
      <c r="A430" s="159"/>
      <c r="B430" s="192"/>
      <c r="C430" s="193"/>
      <c r="D430" s="193"/>
      <c r="E430" s="193"/>
      <c r="F430" s="193"/>
      <c r="G430" s="201"/>
      <c r="H430" s="205"/>
      <c r="I430" s="53"/>
      <c r="J430" s="162"/>
      <c r="K430" s="59"/>
      <c r="L430" s="162"/>
      <c r="M430" s="162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</row>
    <row r="431" spans="1:25" ht="15.75" customHeight="1" x14ac:dyDescent="0.25">
      <c r="A431" s="159"/>
      <c r="B431" s="192"/>
      <c r="C431" s="193"/>
      <c r="D431" s="193"/>
      <c r="E431" s="193"/>
      <c r="F431" s="193"/>
      <c r="G431" s="191"/>
      <c r="H431" s="205"/>
      <c r="I431" s="53"/>
      <c r="J431" s="162"/>
      <c r="K431" s="59"/>
      <c r="L431" s="162"/>
      <c r="M431" s="162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</row>
    <row r="432" spans="1:25" ht="15.75" customHeight="1" x14ac:dyDescent="0.25">
      <c r="A432" s="159"/>
      <c r="B432" s="192"/>
      <c r="C432" s="193"/>
      <c r="D432" s="193"/>
      <c r="E432" s="193"/>
      <c r="F432" s="193"/>
      <c r="G432" s="191"/>
      <c r="H432" s="205"/>
      <c r="I432" s="53"/>
      <c r="J432" s="162"/>
      <c r="K432" s="162"/>
      <c r="L432" s="162"/>
      <c r="M432" s="162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</row>
    <row r="433" spans="2:25" ht="15.75" customHeight="1" x14ac:dyDescent="0.25">
      <c r="B433" s="189"/>
      <c r="C433" s="151"/>
      <c r="D433" s="151"/>
      <c r="E433" s="151"/>
      <c r="F433" s="151"/>
      <c r="G433" s="191"/>
      <c r="H433" s="151"/>
      <c r="I433" s="53"/>
      <c r="J433" s="53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</row>
    <row r="434" spans="2:25" ht="15.75" customHeight="1" x14ac:dyDescent="0.25">
      <c r="B434" s="189"/>
      <c r="C434" s="151"/>
      <c r="D434" s="151"/>
      <c r="E434" s="151"/>
      <c r="F434" s="151"/>
      <c r="G434" s="191"/>
      <c r="H434" s="151"/>
      <c r="I434" s="53"/>
      <c r="J434" s="53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</row>
    <row r="435" spans="2:25" ht="15.75" customHeight="1" x14ac:dyDescent="0.25">
      <c r="B435" s="139"/>
      <c r="C435" s="140"/>
      <c r="D435" s="140"/>
      <c r="E435" s="140"/>
      <c r="F435" s="140"/>
      <c r="H435" s="140"/>
      <c r="I435" s="53"/>
      <c r="J435" s="53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</row>
    <row r="436" spans="2:25" ht="15.75" customHeight="1" x14ac:dyDescent="0.25">
      <c r="B436" s="139"/>
      <c r="C436" s="140"/>
      <c r="D436" s="140"/>
      <c r="E436" s="140"/>
      <c r="F436" s="140"/>
      <c r="H436" s="140"/>
      <c r="I436" s="53"/>
      <c r="J436" s="53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</row>
    <row r="437" spans="2:25" ht="15.75" customHeight="1" x14ac:dyDescent="0.25">
      <c r="B437" s="139"/>
      <c r="C437" s="140"/>
      <c r="D437" s="140"/>
      <c r="E437" s="140"/>
      <c r="F437" s="140"/>
      <c r="H437" s="140"/>
      <c r="I437" s="53"/>
      <c r="J437" s="53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</row>
    <row r="438" spans="2:25" ht="15.75" customHeight="1" x14ac:dyDescent="0.25">
      <c r="B438" s="139"/>
      <c r="C438" s="140"/>
      <c r="D438" s="140"/>
      <c r="E438" s="140"/>
      <c r="F438" s="140"/>
      <c r="H438" s="140"/>
      <c r="I438" s="53"/>
      <c r="J438" s="53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</row>
    <row r="439" spans="2:25" ht="15.75" customHeight="1" x14ac:dyDescent="0.25">
      <c r="B439" s="139"/>
      <c r="C439" s="140"/>
      <c r="D439" s="140"/>
      <c r="E439" s="140"/>
      <c r="F439" s="140"/>
      <c r="H439" s="140"/>
      <c r="I439" s="53"/>
      <c r="J439" s="53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</row>
    <row r="440" spans="2:25" ht="15.75" customHeight="1" x14ac:dyDescent="0.25">
      <c r="B440" s="139"/>
      <c r="C440" s="140"/>
      <c r="D440" s="140"/>
      <c r="E440" s="140"/>
      <c r="F440" s="140"/>
      <c r="H440" s="140"/>
      <c r="I440" s="53"/>
      <c r="J440" s="53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</row>
    <row r="441" spans="2:25" ht="15.75" customHeight="1" x14ac:dyDescent="0.25">
      <c r="B441" s="139"/>
      <c r="C441" s="140"/>
      <c r="D441" s="140"/>
      <c r="E441" s="140"/>
      <c r="F441" s="140"/>
      <c r="H441" s="140"/>
      <c r="I441" s="53"/>
      <c r="J441" s="53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</row>
    <row r="442" spans="2:25" ht="15.75" customHeight="1" x14ac:dyDescent="0.25">
      <c r="B442" s="139"/>
      <c r="C442" s="140"/>
      <c r="D442" s="140"/>
      <c r="E442" s="140"/>
      <c r="F442" s="140"/>
      <c r="H442" s="140"/>
      <c r="I442" s="53"/>
      <c r="J442" s="53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</row>
    <row r="443" spans="2:25" ht="15.75" customHeight="1" x14ac:dyDescent="0.25">
      <c r="B443" s="139"/>
      <c r="C443" s="140"/>
      <c r="D443" s="140"/>
      <c r="E443" s="140"/>
      <c r="F443" s="140"/>
      <c r="H443" s="140"/>
      <c r="I443" s="53"/>
      <c r="J443" s="53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</row>
    <row r="444" spans="2:25" ht="15.75" customHeight="1" x14ac:dyDescent="0.25">
      <c r="B444" s="139"/>
      <c r="C444" s="140"/>
      <c r="D444" s="140"/>
      <c r="E444" s="140"/>
      <c r="F444" s="140"/>
      <c r="H444" s="140"/>
      <c r="I444" s="53"/>
      <c r="J444" s="53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</row>
    <row r="445" spans="2:25" ht="15.75" customHeight="1" x14ac:dyDescent="0.25">
      <c r="B445" s="139"/>
      <c r="C445" s="140"/>
      <c r="D445" s="140"/>
      <c r="E445" s="140"/>
      <c r="F445" s="140"/>
      <c r="H445" s="140"/>
      <c r="I445" s="53"/>
      <c r="J445" s="53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</row>
    <row r="446" spans="2:25" ht="15.75" customHeight="1" x14ac:dyDescent="0.25">
      <c r="B446" s="139"/>
      <c r="C446" s="140"/>
      <c r="D446" s="140"/>
      <c r="E446" s="140"/>
      <c r="F446" s="140"/>
      <c r="H446" s="140"/>
      <c r="I446" s="53"/>
      <c r="J446" s="53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</row>
    <row r="447" spans="2:25" ht="15.75" customHeight="1" x14ac:dyDescent="0.25">
      <c r="B447" s="139"/>
      <c r="C447" s="140"/>
      <c r="D447" s="140"/>
      <c r="E447" s="140"/>
      <c r="F447" s="140"/>
      <c r="H447" s="140"/>
      <c r="I447" s="53"/>
      <c r="J447" s="53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</row>
    <row r="448" spans="2:25" ht="15.75" customHeight="1" x14ac:dyDescent="0.25">
      <c r="B448" s="139"/>
      <c r="C448" s="140"/>
      <c r="D448" s="140"/>
      <c r="E448" s="140"/>
      <c r="F448" s="140"/>
      <c r="H448" s="140"/>
      <c r="I448" s="53"/>
      <c r="J448" s="53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</row>
    <row r="449" spans="2:25" ht="15.75" customHeight="1" x14ac:dyDescent="0.25">
      <c r="B449" s="139"/>
      <c r="C449" s="140"/>
      <c r="D449" s="140"/>
      <c r="E449" s="140"/>
      <c r="F449" s="140"/>
      <c r="H449" s="140"/>
      <c r="I449" s="53"/>
      <c r="J449" s="53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</row>
    <row r="450" spans="2:25" ht="15.75" customHeight="1" x14ac:dyDescent="0.25">
      <c r="B450" s="139"/>
      <c r="C450" s="140"/>
      <c r="D450" s="140"/>
      <c r="E450" s="140"/>
      <c r="F450" s="140"/>
      <c r="H450" s="140"/>
      <c r="I450" s="53"/>
      <c r="J450" s="53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</row>
    <row r="451" spans="2:25" ht="15.75" customHeight="1" x14ac:dyDescent="0.25">
      <c r="B451" s="139"/>
      <c r="C451" s="140"/>
      <c r="D451" s="140"/>
      <c r="E451" s="140"/>
      <c r="F451" s="140"/>
      <c r="H451" s="140"/>
      <c r="I451" s="53"/>
      <c r="J451" s="53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spans="2:25" ht="15.75" customHeight="1" x14ac:dyDescent="0.25">
      <c r="B452" s="139"/>
      <c r="C452" s="140"/>
      <c r="D452" s="140"/>
      <c r="E452" s="140"/>
      <c r="F452" s="140"/>
      <c r="H452" s="140"/>
      <c r="I452" s="53"/>
      <c r="J452" s="53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</row>
    <row r="453" spans="2:25" ht="15.75" customHeight="1" x14ac:dyDescent="0.25">
      <c r="B453" s="139"/>
      <c r="C453" s="140"/>
      <c r="D453" s="140"/>
      <c r="E453" s="140"/>
      <c r="F453" s="140"/>
      <c r="H453" s="140"/>
      <c r="I453" s="53"/>
      <c r="J453" s="53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</row>
    <row r="454" spans="2:25" ht="15.75" customHeight="1" x14ac:dyDescent="0.25">
      <c r="B454" s="139"/>
      <c r="C454" s="140"/>
      <c r="D454" s="140"/>
      <c r="E454" s="140"/>
      <c r="F454" s="140"/>
      <c r="H454" s="140"/>
      <c r="I454" s="53"/>
      <c r="J454" s="53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</row>
    <row r="455" spans="2:25" ht="15.75" customHeight="1" x14ac:dyDescent="0.25">
      <c r="B455" s="139"/>
      <c r="C455" s="140"/>
      <c r="D455" s="140"/>
      <c r="E455" s="140"/>
      <c r="F455" s="140"/>
      <c r="H455" s="140"/>
      <c r="I455" s="53"/>
      <c r="J455" s="53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</row>
    <row r="456" spans="2:25" ht="15.75" customHeight="1" x14ac:dyDescent="0.25">
      <c r="B456" s="139"/>
      <c r="C456" s="140"/>
      <c r="D456" s="140"/>
      <c r="E456" s="140"/>
      <c r="F456" s="140"/>
      <c r="H456" s="140"/>
      <c r="I456" s="53"/>
      <c r="J456" s="53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</row>
    <row r="457" spans="2:25" ht="15.75" customHeight="1" x14ac:dyDescent="0.25">
      <c r="B457" s="139"/>
      <c r="C457" s="140"/>
      <c r="D457" s="140"/>
      <c r="E457" s="140"/>
      <c r="F457" s="140"/>
      <c r="H457" s="140"/>
      <c r="I457" s="53"/>
      <c r="J457" s="53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</row>
    <row r="458" spans="2:25" ht="15.75" customHeight="1" x14ac:dyDescent="0.25">
      <c r="B458" s="139"/>
      <c r="C458" s="140"/>
      <c r="D458" s="140"/>
      <c r="E458" s="140"/>
      <c r="F458" s="140"/>
      <c r="H458" s="140"/>
      <c r="I458" s="53"/>
      <c r="J458" s="53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</row>
    <row r="459" spans="2:25" ht="15.75" customHeight="1" x14ac:dyDescent="0.25">
      <c r="B459" s="139"/>
      <c r="C459" s="140"/>
      <c r="D459" s="140"/>
      <c r="E459" s="140"/>
      <c r="F459" s="140"/>
      <c r="H459" s="140"/>
      <c r="I459" s="53"/>
      <c r="J459" s="53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</row>
    <row r="460" spans="2:25" ht="15.75" customHeight="1" x14ac:dyDescent="0.25">
      <c r="B460" s="139"/>
      <c r="C460" s="140"/>
      <c r="D460" s="140"/>
      <c r="E460" s="140"/>
      <c r="F460" s="140"/>
      <c r="H460" s="140"/>
      <c r="I460" s="53"/>
      <c r="J460" s="53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</row>
    <row r="461" spans="2:25" ht="15.75" customHeight="1" x14ac:dyDescent="0.25">
      <c r="B461" s="139"/>
      <c r="C461" s="140"/>
      <c r="D461" s="140"/>
      <c r="E461" s="140"/>
      <c r="F461" s="140"/>
      <c r="H461" s="140"/>
      <c r="I461" s="53"/>
      <c r="J461" s="53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spans="2:25" ht="15.75" customHeight="1" x14ac:dyDescent="0.25">
      <c r="B462" s="139"/>
      <c r="C462" s="140"/>
      <c r="D462" s="140"/>
      <c r="E462" s="140"/>
      <c r="F462" s="140"/>
      <c r="H462" s="140"/>
      <c r="I462" s="53"/>
      <c r="J462" s="53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</row>
    <row r="463" spans="2:25" ht="15.75" customHeight="1" x14ac:dyDescent="0.25">
      <c r="B463" s="139"/>
      <c r="C463" s="140"/>
      <c r="D463" s="140"/>
      <c r="E463" s="140"/>
      <c r="F463" s="140"/>
      <c r="H463" s="140"/>
      <c r="I463" s="53"/>
      <c r="J463" s="53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</row>
    <row r="464" spans="2:25" ht="15.75" customHeight="1" x14ac:dyDescent="0.25">
      <c r="B464" s="139"/>
      <c r="C464" s="140"/>
      <c r="D464" s="140"/>
      <c r="E464" s="140"/>
      <c r="F464" s="140"/>
      <c r="H464" s="140"/>
      <c r="I464" s="53"/>
      <c r="J464" s="53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</row>
    <row r="465" spans="2:25" ht="15.75" customHeight="1" x14ac:dyDescent="0.25">
      <c r="B465" s="139"/>
      <c r="C465" s="140"/>
      <c r="D465" s="140"/>
      <c r="E465" s="140"/>
      <c r="F465" s="140"/>
      <c r="H465" s="140"/>
      <c r="I465" s="53"/>
      <c r="J465" s="53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</row>
    <row r="466" spans="2:25" ht="15.75" customHeight="1" x14ac:dyDescent="0.25">
      <c r="B466" s="139"/>
      <c r="C466" s="140"/>
      <c r="D466" s="140"/>
      <c r="E466" s="140"/>
      <c r="F466" s="140"/>
      <c r="H466" s="140"/>
      <c r="I466" s="53"/>
      <c r="J466" s="53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</row>
    <row r="467" spans="2:25" ht="15.75" customHeight="1" x14ac:dyDescent="0.25">
      <c r="B467" s="139"/>
      <c r="C467" s="140"/>
      <c r="D467" s="140"/>
      <c r="E467" s="140"/>
      <c r="F467" s="140"/>
      <c r="H467" s="140"/>
      <c r="I467" s="53"/>
      <c r="J467" s="53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</row>
    <row r="468" spans="2:25" ht="15.75" customHeight="1" x14ac:dyDescent="0.25">
      <c r="B468" s="139"/>
      <c r="C468" s="140"/>
      <c r="D468" s="140"/>
      <c r="E468" s="140"/>
      <c r="F468" s="140"/>
      <c r="H468" s="140"/>
      <c r="I468" s="53"/>
      <c r="J468" s="53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</row>
    <row r="469" spans="2:25" ht="15.75" customHeight="1" x14ac:dyDescent="0.25">
      <c r="B469" s="139"/>
      <c r="C469" s="140"/>
      <c r="D469" s="140"/>
      <c r="E469" s="140"/>
      <c r="F469" s="140"/>
      <c r="H469" s="140"/>
      <c r="I469" s="53"/>
      <c r="J469" s="53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</row>
    <row r="470" spans="2:25" ht="15.75" customHeight="1" x14ac:dyDescent="0.25">
      <c r="B470" s="139"/>
      <c r="C470" s="140"/>
      <c r="D470" s="140"/>
      <c r="E470" s="140"/>
      <c r="F470" s="140"/>
      <c r="H470" s="140"/>
      <c r="I470" s="53"/>
      <c r="J470" s="53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</row>
    <row r="471" spans="2:25" ht="15.75" customHeight="1" x14ac:dyDescent="0.25">
      <c r="B471" s="139"/>
      <c r="C471" s="140"/>
      <c r="D471" s="140"/>
      <c r="E471" s="140"/>
      <c r="F471" s="140"/>
      <c r="H471" s="140"/>
      <c r="I471" s="53"/>
      <c r="J471" s="53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</row>
    <row r="472" spans="2:25" ht="15.75" customHeight="1" x14ac:dyDescent="0.25">
      <c r="B472" s="139"/>
      <c r="C472" s="140"/>
      <c r="D472" s="140"/>
      <c r="E472" s="140"/>
      <c r="F472" s="140"/>
      <c r="H472" s="140"/>
      <c r="I472" s="53"/>
      <c r="J472" s="53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</row>
    <row r="473" spans="2:25" ht="15.75" customHeight="1" x14ac:dyDescent="0.25">
      <c r="B473" s="139"/>
      <c r="C473" s="140"/>
      <c r="D473" s="140"/>
      <c r="E473" s="140"/>
      <c r="F473" s="140"/>
      <c r="H473" s="140"/>
      <c r="I473" s="53"/>
      <c r="J473" s="53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</row>
    <row r="474" spans="2:25" ht="15.75" customHeight="1" x14ac:dyDescent="0.25">
      <c r="B474" s="139"/>
      <c r="C474" s="140"/>
      <c r="D474" s="140"/>
      <c r="E474" s="140"/>
      <c r="F474" s="140"/>
      <c r="H474" s="140"/>
      <c r="I474" s="53"/>
      <c r="J474" s="53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</row>
    <row r="475" spans="2:25" ht="15.75" customHeight="1" x14ac:dyDescent="0.25">
      <c r="B475" s="139"/>
      <c r="C475" s="140"/>
      <c r="D475" s="140"/>
      <c r="E475" s="140"/>
      <c r="F475" s="140"/>
      <c r="H475" s="140"/>
      <c r="I475" s="53"/>
      <c r="J475" s="53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</row>
    <row r="476" spans="2:25" ht="15.75" customHeight="1" x14ac:dyDescent="0.25">
      <c r="B476" s="139"/>
      <c r="C476" s="140"/>
      <c r="D476" s="140"/>
      <c r="E476" s="140"/>
      <c r="F476" s="140"/>
      <c r="H476" s="140"/>
      <c r="I476" s="53"/>
      <c r="J476" s="53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</row>
    <row r="477" spans="2:25" ht="15.75" customHeight="1" x14ac:dyDescent="0.25">
      <c r="B477" s="139"/>
      <c r="C477" s="140"/>
      <c r="D477" s="140"/>
      <c r="E477" s="140"/>
      <c r="F477" s="140"/>
      <c r="H477" s="140"/>
      <c r="I477" s="53"/>
      <c r="J477" s="53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</row>
    <row r="478" spans="2:25" ht="15.75" customHeight="1" x14ac:dyDescent="0.25">
      <c r="B478" s="139"/>
      <c r="C478" s="140"/>
      <c r="D478" s="140"/>
      <c r="E478" s="140"/>
      <c r="F478" s="140"/>
      <c r="H478" s="140"/>
      <c r="I478" s="53"/>
      <c r="J478" s="53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</row>
    <row r="479" spans="2:25" ht="15.75" customHeight="1" x14ac:dyDescent="0.25">
      <c r="B479" s="139"/>
      <c r="C479" s="140"/>
      <c r="D479" s="140"/>
      <c r="E479" s="140"/>
      <c r="F479" s="140"/>
      <c r="H479" s="140"/>
      <c r="I479" s="53"/>
      <c r="J479" s="53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</row>
    <row r="480" spans="2:25" ht="15.75" customHeight="1" x14ac:dyDescent="0.25">
      <c r="B480" s="139"/>
      <c r="C480" s="140"/>
      <c r="D480" s="140"/>
      <c r="E480" s="140"/>
      <c r="F480" s="140"/>
      <c r="H480" s="140"/>
      <c r="I480" s="53"/>
      <c r="J480" s="53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</row>
    <row r="481" spans="2:25" ht="15.75" customHeight="1" x14ac:dyDescent="0.25">
      <c r="B481" s="139"/>
      <c r="C481" s="140"/>
      <c r="D481" s="140"/>
      <c r="E481" s="140"/>
      <c r="F481" s="140"/>
      <c r="H481" s="140"/>
      <c r="I481" s="53"/>
      <c r="J481" s="53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</row>
    <row r="482" spans="2:25" ht="15.75" customHeight="1" x14ac:dyDescent="0.25">
      <c r="B482" s="139"/>
      <c r="C482" s="140"/>
      <c r="D482" s="140"/>
      <c r="E482" s="140"/>
      <c r="F482" s="140"/>
      <c r="H482" s="140"/>
      <c r="I482" s="53"/>
      <c r="J482" s="53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</row>
    <row r="483" spans="2:25" ht="15.75" customHeight="1" x14ac:dyDescent="0.25">
      <c r="B483" s="139"/>
      <c r="C483" s="140"/>
      <c r="D483" s="140"/>
      <c r="E483" s="140"/>
      <c r="F483" s="140"/>
      <c r="H483" s="140"/>
      <c r="I483" s="53"/>
      <c r="J483" s="53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</row>
    <row r="484" spans="2:25" ht="15.75" customHeight="1" x14ac:dyDescent="0.25">
      <c r="B484" s="139"/>
      <c r="C484" s="140"/>
      <c r="D484" s="140"/>
      <c r="E484" s="140"/>
      <c r="F484" s="140"/>
      <c r="H484" s="140"/>
      <c r="I484" s="53"/>
      <c r="J484" s="53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</row>
    <row r="485" spans="2:25" ht="15.75" customHeight="1" x14ac:dyDescent="0.25">
      <c r="B485" s="139"/>
      <c r="C485" s="140"/>
      <c r="D485" s="140"/>
      <c r="E485" s="140"/>
      <c r="F485" s="140"/>
      <c r="H485" s="140"/>
      <c r="I485" s="53"/>
      <c r="J485" s="53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</row>
    <row r="486" spans="2:25" ht="15.75" customHeight="1" x14ac:dyDescent="0.25">
      <c r="B486" s="139"/>
      <c r="C486" s="140"/>
      <c r="D486" s="140"/>
      <c r="E486" s="140"/>
      <c r="F486" s="140"/>
      <c r="H486" s="140"/>
      <c r="I486" s="53"/>
      <c r="J486" s="53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</row>
    <row r="487" spans="2:25" ht="15.75" customHeight="1" x14ac:dyDescent="0.25">
      <c r="B487" s="139"/>
      <c r="C487" s="140"/>
      <c r="D487" s="140"/>
      <c r="E487" s="140"/>
      <c r="F487" s="140"/>
      <c r="H487" s="140"/>
      <c r="I487" s="53"/>
      <c r="J487" s="53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</row>
    <row r="488" spans="2:25" ht="15.75" customHeight="1" x14ac:dyDescent="0.25">
      <c r="B488" s="139"/>
      <c r="C488" s="140"/>
      <c r="D488" s="140"/>
      <c r="E488" s="140"/>
      <c r="F488" s="140"/>
      <c r="H488" s="140"/>
      <c r="I488" s="53"/>
      <c r="J488" s="53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</row>
    <row r="489" spans="2:25" ht="15.75" customHeight="1" x14ac:dyDescent="0.25">
      <c r="B489" s="139"/>
      <c r="C489" s="140"/>
      <c r="D489" s="140"/>
      <c r="E489" s="140"/>
      <c r="F489" s="140"/>
      <c r="H489" s="140"/>
      <c r="I489" s="53"/>
      <c r="J489" s="53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</row>
    <row r="490" spans="2:25" ht="15.75" customHeight="1" x14ac:dyDescent="0.25">
      <c r="B490" s="139"/>
      <c r="C490" s="140"/>
      <c r="D490" s="140"/>
      <c r="E490" s="140"/>
      <c r="F490" s="140"/>
      <c r="H490" s="140"/>
      <c r="I490" s="53"/>
      <c r="J490" s="53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</row>
    <row r="491" spans="2:25" ht="15.75" customHeight="1" x14ac:dyDescent="0.25">
      <c r="B491" s="139"/>
      <c r="C491" s="140"/>
      <c r="D491" s="140"/>
      <c r="E491" s="140"/>
      <c r="F491" s="140"/>
      <c r="H491" s="140"/>
      <c r="I491" s="53"/>
      <c r="J491" s="53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</row>
    <row r="492" spans="2:25" ht="15.75" customHeight="1" x14ac:dyDescent="0.25">
      <c r="B492" s="139"/>
      <c r="C492" s="140"/>
      <c r="D492" s="140"/>
      <c r="E492" s="140"/>
      <c r="F492" s="140"/>
      <c r="H492" s="140"/>
      <c r="I492" s="53"/>
      <c r="J492" s="53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</row>
    <row r="493" spans="2:25" ht="15.75" customHeight="1" x14ac:dyDescent="0.25">
      <c r="B493" s="139"/>
      <c r="C493" s="140"/>
      <c r="D493" s="140"/>
      <c r="E493" s="140"/>
      <c r="F493" s="140"/>
      <c r="H493" s="140"/>
      <c r="I493" s="53"/>
      <c r="J493" s="53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</row>
    <row r="494" spans="2:25" ht="15.75" customHeight="1" x14ac:dyDescent="0.25">
      <c r="B494" s="139"/>
      <c r="C494" s="140"/>
      <c r="D494" s="140"/>
      <c r="E494" s="140"/>
      <c r="F494" s="140"/>
      <c r="H494" s="140"/>
      <c r="I494" s="53"/>
      <c r="J494" s="53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</row>
    <row r="495" spans="2:25" ht="15.75" customHeight="1" x14ac:dyDescent="0.25">
      <c r="B495" s="139"/>
      <c r="C495" s="140"/>
      <c r="D495" s="140"/>
      <c r="E495" s="140"/>
      <c r="F495" s="140"/>
      <c r="H495" s="140"/>
      <c r="I495" s="53"/>
      <c r="J495" s="53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</row>
    <row r="496" spans="2:25" ht="15.75" customHeight="1" x14ac:dyDescent="0.25">
      <c r="B496" s="139"/>
      <c r="C496" s="140"/>
      <c r="D496" s="140"/>
      <c r="E496" s="140"/>
      <c r="F496" s="140"/>
      <c r="H496" s="140"/>
      <c r="I496" s="53"/>
      <c r="J496" s="53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</row>
    <row r="497" spans="2:25" ht="15.75" customHeight="1" x14ac:dyDescent="0.25">
      <c r="B497" s="139"/>
      <c r="C497" s="140"/>
      <c r="D497" s="140"/>
      <c r="E497" s="140"/>
      <c r="F497" s="140"/>
      <c r="H497" s="140"/>
      <c r="I497" s="53"/>
      <c r="J497" s="53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</row>
    <row r="498" spans="2:25" ht="15.75" customHeight="1" x14ac:dyDescent="0.25">
      <c r="B498" s="139"/>
      <c r="C498" s="140"/>
      <c r="D498" s="140"/>
      <c r="E498" s="140"/>
      <c r="F498" s="140"/>
      <c r="H498" s="140"/>
      <c r="I498" s="53"/>
      <c r="J498" s="53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</row>
    <row r="499" spans="2:25" ht="15.75" customHeight="1" x14ac:dyDescent="0.25">
      <c r="B499" s="139"/>
      <c r="C499" s="140"/>
      <c r="D499" s="140"/>
      <c r="E499" s="140"/>
      <c r="F499" s="140"/>
      <c r="H499" s="140"/>
      <c r="I499" s="53"/>
      <c r="J499" s="53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</row>
    <row r="500" spans="2:25" ht="15.75" customHeight="1" x14ac:dyDescent="0.25">
      <c r="B500" s="139"/>
      <c r="C500" s="140"/>
      <c r="D500" s="140"/>
      <c r="E500" s="140"/>
      <c r="F500" s="140"/>
      <c r="H500" s="140"/>
      <c r="I500" s="53"/>
      <c r="J500" s="53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</row>
    <row r="501" spans="2:25" ht="15.75" customHeight="1" x14ac:dyDescent="0.25">
      <c r="B501" s="139"/>
      <c r="C501" s="140"/>
      <c r="D501" s="140"/>
      <c r="E501" s="140"/>
      <c r="F501" s="140"/>
      <c r="H501" s="140"/>
      <c r="I501" s="53"/>
      <c r="J501" s="53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</row>
    <row r="502" spans="2:25" ht="15.75" customHeight="1" x14ac:dyDescent="0.25">
      <c r="B502" s="139"/>
      <c r="C502" s="140"/>
      <c r="D502" s="140"/>
      <c r="E502" s="140"/>
      <c r="F502" s="140"/>
      <c r="H502" s="140"/>
      <c r="I502" s="53"/>
      <c r="J502" s="53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</row>
    <row r="503" spans="2:25" ht="15.75" customHeight="1" x14ac:dyDescent="0.25">
      <c r="B503" s="139"/>
      <c r="C503" s="140"/>
      <c r="D503" s="140"/>
      <c r="E503" s="140"/>
      <c r="F503" s="140"/>
      <c r="H503" s="140"/>
      <c r="I503" s="53"/>
      <c r="J503" s="53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</row>
    <row r="504" spans="2:25" ht="15.75" customHeight="1" x14ac:dyDescent="0.25">
      <c r="B504" s="139"/>
      <c r="C504" s="140"/>
      <c r="D504" s="140"/>
      <c r="E504" s="140"/>
      <c r="F504" s="140"/>
      <c r="H504" s="140"/>
      <c r="I504" s="53"/>
      <c r="J504" s="53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</row>
    <row r="505" spans="2:25" ht="15.75" customHeight="1" x14ac:dyDescent="0.25">
      <c r="B505" s="139"/>
      <c r="C505" s="140"/>
      <c r="D505" s="140"/>
      <c r="E505" s="140"/>
      <c r="F505" s="140"/>
      <c r="H505" s="140"/>
      <c r="I505" s="53"/>
      <c r="J505" s="53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</row>
    <row r="506" spans="2:25" ht="15.75" customHeight="1" x14ac:dyDescent="0.25">
      <c r="B506" s="139"/>
      <c r="C506" s="140"/>
      <c r="D506" s="140"/>
      <c r="E506" s="140"/>
      <c r="F506" s="140"/>
      <c r="H506" s="140"/>
      <c r="I506" s="53"/>
      <c r="J506" s="53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</row>
    <row r="507" spans="2:25" ht="15.75" customHeight="1" x14ac:dyDescent="0.25">
      <c r="B507" s="139"/>
      <c r="C507" s="140"/>
      <c r="D507" s="140"/>
      <c r="E507" s="140"/>
      <c r="F507" s="140"/>
      <c r="H507" s="140"/>
      <c r="I507" s="53"/>
      <c r="J507" s="53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</row>
    <row r="508" spans="2:25" ht="15.75" customHeight="1" x14ac:dyDescent="0.25">
      <c r="B508" s="139"/>
      <c r="C508" s="140"/>
      <c r="D508" s="140"/>
      <c r="E508" s="140"/>
      <c r="F508" s="140"/>
      <c r="H508" s="140"/>
      <c r="I508" s="53"/>
      <c r="J508" s="53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</row>
    <row r="509" spans="2:25" ht="15.75" customHeight="1" x14ac:dyDescent="0.25">
      <c r="B509" s="139"/>
      <c r="C509" s="140"/>
      <c r="D509" s="140"/>
      <c r="E509" s="140"/>
      <c r="F509" s="140"/>
      <c r="H509" s="140"/>
      <c r="I509" s="53"/>
      <c r="J509" s="53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</row>
    <row r="510" spans="2:25" ht="15.75" customHeight="1" x14ac:dyDescent="0.25">
      <c r="B510" s="139"/>
      <c r="C510" s="140"/>
      <c r="D510" s="140"/>
      <c r="E510" s="140"/>
      <c r="F510" s="140"/>
      <c r="H510" s="140"/>
      <c r="I510" s="53"/>
      <c r="J510" s="53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</row>
    <row r="511" spans="2:25" ht="15.75" customHeight="1" x14ac:dyDescent="0.25">
      <c r="B511" s="139"/>
      <c r="C511" s="140"/>
      <c r="D511" s="140"/>
      <c r="E511" s="140"/>
      <c r="F511" s="140"/>
      <c r="H511" s="140"/>
      <c r="I511" s="53"/>
      <c r="J511" s="53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</row>
    <row r="512" spans="2:25" ht="15.75" customHeight="1" x14ac:dyDescent="0.25">
      <c r="B512" s="139"/>
      <c r="C512" s="140"/>
      <c r="D512" s="140"/>
      <c r="E512" s="140"/>
      <c r="F512" s="140"/>
      <c r="H512" s="140"/>
      <c r="I512" s="53"/>
      <c r="J512" s="53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</row>
    <row r="513" spans="2:25" ht="15.75" customHeight="1" x14ac:dyDescent="0.25">
      <c r="B513" s="139"/>
      <c r="C513" s="140"/>
      <c r="D513" s="140"/>
      <c r="E513" s="140"/>
      <c r="F513" s="140"/>
      <c r="H513" s="140"/>
      <c r="I513" s="53"/>
      <c r="J513" s="53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</row>
    <row r="514" spans="2:25" ht="15.75" customHeight="1" x14ac:dyDescent="0.25">
      <c r="B514" s="139"/>
      <c r="C514" s="140"/>
      <c r="D514" s="140"/>
      <c r="E514" s="140"/>
      <c r="F514" s="140"/>
      <c r="H514" s="140"/>
      <c r="I514" s="53"/>
      <c r="J514" s="53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</row>
    <row r="515" spans="2:25" ht="15.75" customHeight="1" x14ac:dyDescent="0.25">
      <c r="B515" s="139"/>
      <c r="C515" s="140"/>
      <c r="D515" s="140"/>
      <c r="E515" s="140"/>
      <c r="F515" s="140"/>
      <c r="H515" s="140"/>
      <c r="I515" s="53"/>
      <c r="J515" s="53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</row>
    <row r="516" spans="2:25" ht="15.75" customHeight="1" x14ac:dyDescent="0.25">
      <c r="B516" s="139"/>
      <c r="C516" s="140"/>
      <c r="D516" s="140"/>
      <c r="E516" s="140"/>
      <c r="F516" s="140"/>
      <c r="H516" s="140"/>
      <c r="I516" s="53"/>
      <c r="J516" s="53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</row>
    <row r="517" spans="2:25" ht="15.75" customHeight="1" x14ac:dyDescent="0.25">
      <c r="B517" s="139"/>
      <c r="C517" s="140"/>
      <c r="D517" s="140"/>
      <c r="E517" s="140"/>
      <c r="F517" s="140"/>
      <c r="H517" s="140"/>
      <c r="I517" s="53"/>
      <c r="J517" s="53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</row>
    <row r="518" spans="2:25" ht="15.75" customHeight="1" x14ac:dyDescent="0.25">
      <c r="B518" s="139"/>
      <c r="C518" s="140"/>
      <c r="D518" s="140"/>
      <c r="E518" s="140"/>
      <c r="F518" s="140"/>
      <c r="H518" s="140"/>
      <c r="I518" s="53"/>
      <c r="J518" s="53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</row>
    <row r="519" spans="2:25" ht="15.75" customHeight="1" x14ac:dyDescent="0.25">
      <c r="B519" s="139"/>
      <c r="C519" s="140"/>
      <c r="D519" s="140"/>
      <c r="E519" s="140"/>
      <c r="F519" s="140"/>
      <c r="H519" s="140"/>
      <c r="I519" s="53"/>
      <c r="J519" s="53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</row>
    <row r="520" spans="2:25" ht="15.75" customHeight="1" x14ac:dyDescent="0.25">
      <c r="B520" s="139"/>
      <c r="C520" s="140"/>
      <c r="D520" s="140"/>
      <c r="E520" s="140"/>
      <c r="F520" s="140"/>
      <c r="H520" s="140"/>
      <c r="I520" s="53"/>
      <c r="J520" s="53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</row>
    <row r="521" spans="2:25" ht="15.75" customHeight="1" x14ac:dyDescent="0.25">
      <c r="B521" s="139"/>
      <c r="C521" s="140"/>
      <c r="D521" s="140"/>
      <c r="E521" s="140"/>
      <c r="F521" s="140"/>
      <c r="H521" s="140"/>
      <c r="I521" s="53"/>
      <c r="J521" s="53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</row>
    <row r="522" spans="2:25" ht="15.75" customHeight="1" x14ac:dyDescent="0.25">
      <c r="B522" s="139"/>
      <c r="C522" s="140"/>
      <c r="D522" s="140"/>
      <c r="E522" s="140"/>
      <c r="F522" s="140"/>
      <c r="H522" s="140"/>
      <c r="I522" s="53"/>
      <c r="J522" s="53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</row>
    <row r="523" spans="2:25" ht="15.75" customHeight="1" x14ac:dyDescent="0.25">
      <c r="B523" s="139"/>
      <c r="C523" s="140"/>
      <c r="D523" s="140"/>
      <c r="E523" s="140"/>
      <c r="F523" s="140"/>
      <c r="H523" s="140"/>
      <c r="I523" s="53"/>
      <c r="J523" s="53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</row>
    <row r="524" spans="2:25" ht="15.75" customHeight="1" x14ac:dyDescent="0.25">
      <c r="B524" s="139"/>
      <c r="C524" s="140"/>
      <c r="D524" s="140"/>
      <c r="E524" s="140"/>
      <c r="F524" s="140"/>
      <c r="H524" s="140"/>
      <c r="I524" s="53"/>
      <c r="J524" s="53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</row>
    <row r="525" spans="2:25" ht="15.75" customHeight="1" x14ac:dyDescent="0.25">
      <c r="B525" s="139"/>
      <c r="C525" s="140"/>
      <c r="D525" s="140"/>
      <c r="E525" s="140"/>
      <c r="F525" s="140"/>
      <c r="H525" s="140"/>
      <c r="I525" s="53"/>
      <c r="J525" s="53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</row>
    <row r="526" spans="2:25" ht="15.75" customHeight="1" x14ac:dyDescent="0.25">
      <c r="B526" s="139"/>
      <c r="C526" s="140"/>
      <c r="D526" s="140"/>
      <c r="E526" s="140"/>
      <c r="F526" s="140"/>
      <c r="H526" s="140"/>
      <c r="I526" s="53"/>
      <c r="J526" s="53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</row>
    <row r="527" spans="2:25" ht="15.75" customHeight="1" x14ac:dyDescent="0.25">
      <c r="B527" s="139"/>
      <c r="C527" s="140"/>
      <c r="D527" s="140"/>
      <c r="E527" s="140"/>
      <c r="F527" s="140"/>
      <c r="H527" s="140"/>
      <c r="I527" s="53"/>
      <c r="J527" s="53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</row>
    <row r="528" spans="2:25" ht="15.75" customHeight="1" x14ac:dyDescent="0.25">
      <c r="B528" s="139"/>
      <c r="C528" s="140"/>
      <c r="D528" s="140"/>
      <c r="E528" s="140"/>
      <c r="F528" s="140"/>
      <c r="H528" s="140"/>
      <c r="I528" s="53"/>
      <c r="J528" s="53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</row>
    <row r="529" spans="2:25" ht="15.75" customHeight="1" x14ac:dyDescent="0.25">
      <c r="B529" s="139"/>
      <c r="C529" s="140"/>
      <c r="D529" s="140"/>
      <c r="E529" s="140"/>
      <c r="F529" s="140"/>
      <c r="H529" s="140"/>
      <c r="I529" s="53"/>
      <c r="J529" s="53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</row>
    <row r="530" spans="2:25" ht="15.75" customHeight="1" x14ac:dyDescent="0.25">
      <c r="B530" s="139"/>
      <c r="C530" s="140"/>
      <c r="D530" s="140"/>
      <c r="E530" s="140"/>
      <c r="F530" s="140"/>
      <c r="H530" s="140"/>
      <c r="I530" s="53"/>
      <c r="J530" s="53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</row>
    <row r="531" spans="2:25" ht="15.75" customHeight="1" x14ac:dyDescent="0.25">
      <c r="B531" s="139"/>
      <c r="C531" s="140"/>
      <c r="D531" s="140"/>
      <c r="E531" s="140"/>
      <c r="F531" s="140"/>
      <c r="H531" s="140"/>
      <c r="I531" s="53"/>
      <c r="J531" s="53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</row>
    <row r="532" spans="2:25" ht="15.75" customHeight="1" x14ac:dyDescent="0.25">
      <c r="B532" s="139"/>
      <c r="C532" s="140"/>
      <c r="D532" s="140"/>
      <c r="E532" s="140"/>
      <c r="F532" s="140"/>
      <c r="H532" s="140"/>
      <c r="I532" s="53"/>
      <c r="J532" s="53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</row>
    <row r="533" spans="2:25" ht="15.75" customHeight="1" x14ac:dyDescent="0.25">
      <c r="B533" s="139"/>
      <c r="C533" s="140"/>
      <c r="D533" s="140"/>
      <c r="E533" s="140"/>
      <c r="F533" s="140"/>
      <c r="H533" s="140"/>
      <c r="I533" s="53"/>
      <c r="J533" s="53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</row>
    <row r="534" spans="2:25" ht="15.75" customHeight="1" x14ac:dyDescent="0.25">
      <c r="B534" s="139"/>
      <c r="C534" s="140"/>
      <c r="D534" s="140"/>
      <c r="E534" s="140"/>
      <c r="F534" s="140"/>
      <c r="H534" s="140"/>
      <c r="I534" s="53"/>
      <c r="J534" s="53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</row>
    <row r="535" spans="2:25" ht="15.75" customHeight="1" x14ac:dyDescent="0.25">
      <c r="B535" s="139"/>
      <c r="C535" s="140"/>
      <c r="D535" s="140"/>
      <c r="E535" s="140"/>
      <c r="F535" s="140"/>
      <c r="H535" s="140"/>
      <c r="I535" s="53"/>
      <c r="J535" s="53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</row>
    <row r="536" spans="2:25" ht="15.75" customHeight="1" x14ac:dyDescent="0.25">
      <c r="B536" s="139"/>
      <c r="C536" s="140"/>
      <c r="D536" s="140"/>
      <c r="E536" s="140"/>
      <c r="F536" s="140"/>
      <c r="H536" s="140"/>
      <c r="I536" s="53"/>
      <c r="J536" s="53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</row>
    <row r="537" spans="2:25" ht="15.75" customHeight="1" x14ac:dyDescent="0.25">
      <c r="B537" s="139"/>
      <c r="C537" s="140"/>
      <c r="D537" s="140"/>
      <c r="E537" s="140"/>
      <c r="F537" s="140"/>
      <c r="H537" s="140"/>
      <c r="I537" s="53"/>
      <c r="J537" s="53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</row>
    <row r="538" spans="2:25" ht="15.75" customHeight="1" x14ac:dyDescent="0.25">
      <c r="B538" s="139"/>
      <c r="C538" s="140"/>
      <c r="D538" s="140"/>
      <c r="E538" s="140"/>
      <c r="F538" s="140"/>
      <c r="H538" s="140"/>
      <c r="I538" s="53"/>
      <c r="J538" s="53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</row>
    <row r="539" spans="2:25" ht="15.75" customHeight="1" x14ac:dyDescent="0.25">
      <c r="B539" s="139"/>
      <c r="C539" s="140"/>
      <c r="D539" s="140"/>
      <c r="E539" s="140"/>
      <c r="F539" s="140"/>
      <c r="H539" s="140"/>
      <c r="I539" s="53"/>
      <c r="J539" s="53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</row>
    <row r="540" spans="2:25" ht="15.75" customHeight="1" x14ac:dyDescent="0.25">
      <c r="B540" s="139"/>
      <c r="C540" s="140"/>
      <c r="D540" s="140"/>
      <c r="E540" s="140"/>
      <c r="F540" s="140"/>
      <c r="H540" s="140"/>
      <c r="I540" s="53"/>
      <c r="J540" s="53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</row>
    <row r="541" spans="2:25" ht="15.75" customHeight="1" x14ac:dyDescent="0.25">
      <c r="B541" s="139"/>
      <c r="C541" s="140"/>
      <c r="D541" s="140"/>
      <c r="E541" s="140"/>
      <c r="F541" s="140"/>
      <c r="H541" s="140"/>
      <c r="I541" s="53"/>
      <c r="J541" s="53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</row>
    <row r="542" spans="2:25" ht="15.75" customHeight="1" x14ac:dyDescent="0.25">
      <c r="B542" s="139"/>
      <c r="C542" s="140"/>
      <c r="D542" s="140"/>
      <c r="E542" s="140"/>
      <c r="F542" s="140"/>
      <c r="H542" s="140"/>
      <c r="I542" s="53"/>
      <c r="J542" s="53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</row>
    <row r="543" spans="2:25" ht="15.75" customHeight="1" x14ac:dyDescent="0.25">
      <c r="B543" s="139"/>
      <c r="C543" s="140"/>
      <c r="D543" s="140"/>
      <c r="E543" s="140"/>
      <c r="F543" s="140"/>
      <c r="H543" s="140"/>
      <c r="I543" s="53"/>
      <c r="J543" s="53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</row>
    <row r="544" spans="2:25" ht="15.75" customHeight="1" x14ac:dyDescent="0.25">
      <c r="B544" s="139"/>
      <c r="C544" s="140"/>
      <c r="D544" s="140"/>
      <c r="E544" s="140"/>
      <c r="F544" s="140"/>
      <c r="H544" s="140"/>
      <c r="I544" s="53"/>
      <c r="J544" s="53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</row>
    <row r="545" spans="2:25" ht="15.75" customHeight="1" x14ac:dyDescent="0.25">
      <c r="B545" s="139"/>
      <c r="C545" s="140"/>
      <c r="D545" s="140"/>
      <c r="E545" s="140"/>
      <c r="F545" s="140"/>
      <c r="H545" s="140"/>
      <c r="I545" s="53"/>
      <c r="J545" s="53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</row>
    <row r="546" spans="2:25" ht="15.75" customHeight="1" x14ac:dyDescent="0.25">
      <c r="B546" s="139"/>
      <c r="C546" s="140"/>
      <c r="D546" s="140"/>
      <c r="E546" s="140"/>
      <c r="F546" s="140"/>
      <c r="H546" s="140"/>
      <c r="I546" s="53"/>
      <c r="J546" s="53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</row>
    <row r="547" spans="2:25" ht="15.75" customHeight="1" x14ac:dyDescent="0.25">
      <c r="B547" s="139"/>
      <c r="C547" s="140"/>
      <c r="D547" s="140"/>
      <c r="E547" s="140"/>
      <c r="F547" s="140"/>
      <c r="H547" s="140"/>
      <c r="I547" s="53"/>
      <c r="J547" s="53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</row>
    <row r="548" spans="2:25" ht="15.75" customHeight="1" x14ac:dyDescent="0.25">
      <c r="B548" s="139"/>
      <c r="C548" s="140"/>
      <c r="D548" s="140"/>
      <c r="E548" s="140"/>
      <c r="F548" s="140"/>
      <c r="H548" s="140"/>
      <c r="I548" s="53"/>
      <c r="J548" s="53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</row>
    <row r="549" spans="2:25" ht="15.75" customHeight="1" x14ac:dyDescent="0.25">
      <c r="B549" s="139"/>
      <c r="C549" s="140"/>
      <c r="D549" s="140"/>
      <c r="E549" s="140"/>
      <c r="F549" s="140"/>
      <c r="H549" s="140"/>
      <c r="I549" s="53"/>
      <c r="J549" s="53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</row>
    <row r="550" spans="2:25" ht="15.75" customHeight="1" x14ac:dyDescent="0.25">
      <c r="B550" s="139"/>
      <c r="C550" s="140"/>
      <c r="D550" s="140"/>
      <c r="E550" s="140"/>
      <c r="F550" s="140"/>
      <c r="H550" s="140"/>
      <c r="I550" s="53"/>
      <c r="J550" s="53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</row>
    <row r="551" spans="2:25" ht="15.75" customHeight="1" x14ac:dyDescent="0.25">
      <c r="B551" s="139"/>
      <c r="C551" s="140"/>
      <c r="D551" s="140"/>
      <c r="E551" s="140"/>
      <c r="F551" s="140"/>
      <c r="H551" s="140"/>
      <c r="I551" s="53"/>
      <c r="J551" s="53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</row>
    <row r="552" spans="2:25" ht="15.75" customHeight="1" x14ac:dyDescent="0.25">
      <c r="B552" s="139"/>
      <c r="C552" s="140"/>
      <c r="D552" s="140"/>
      <c r="E552" s="140"/>
      <c r="F552" s="140"/>
      <c r="H552" s="140"/>
      <c r="I552" s="53"/>
      <c r="J552" s="53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</row>
    <row r="553" spans="2:25" ht="15.75" customHeight="1" x14ac:dyDescent="0.25">
      <c r="B553" s="139"/>
      <c r="C553" s="140"/>
      <c r="D553" s="140"/>
      <c r="E553" s="140"/>
      <c r="F553" s="140"/>
      <c r="H553" s="140"/>
      <c r="I553" s="53"/>
      <c r="J553" s="53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</row>
    <row r="554" spans="2:25" ht="15.75" customHeight="1" x14ac:dyDescent="0.25">
      <c r="B554" s="139"/>
      <c r="C554" s="140"/>
      <c r="D554" s="140"/>
      <c r="E554" s="140"/>
      <c r="F554" s="140"/>
      <c r="H554" s="140"/>
      <c r="I554" s="53"/>
      <c r="J554" s="53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</row>
    <row r="555" spans="2:25" ht="15.75" customHeight="1" x14ac:dyDescent="0.25">
      <c r="B555" s="139"/>
      <c r="C555" s="140"/>
      <c r="D555" s="140"/>
      <c r="E555" s="140"/>
      <c r="F555" s="140"/>
      <c r="H555" s="140"/>
      <c r="I555" s="53"/>
      <c r="J555" s="53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</row>
    <row r="556" spans="2:25" ht="15.75" customHeight="1" x14ac:dyDescent="0.25">
      <c r="B556" s="139"/>
      <c r="C556" s="140"/>
      <c r="D556" s="140"/>
      <c r="E556" s="140"/>
      <c r="F556" s="140"/>
      <c r="H556" s="140"/>
      <c r="I556" s="53"/>
      <c r="J556" s="53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</row>
    <row r="557" spans="2:25" ht="15.75" customHeight="1" x14ac:dyDescent="0.25">
      <c r="B557" s="139"/>
      <c r="C557" s="140"/>
      <c r="D557" s="140"/>
      <c r="E557" s="140"/>
      <c r="F557" s="140"/>
      <c r="H557" s="140"/>
      <c r="I557" s="53"/>
      <c r="J557" s="53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</row>
    <row r="558" spans="2:25" ht="15.75" customHeight="1" x14ac:dyDescent="0.25">
      <c r="B558" s="139"/>
      <c r="C558" s="140"/>
      <c r="D558" s="140"/>
      <c r="E558" s="140"/>
      <c r="F558" s="140"/>
      <c r="H558" s="140"/>
      <c r="I558" s="53"/>
      <c r="J558" s="53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</row>
    <row r="559" spans="2:25" ht="15.75" customHeight="1" x14ac:dyDescent="0.25">
      <c r="B559" s="139"/>
      <c r="C559" s="140"/>
      <c r="D559" s="140"/>
      <c r="E559" s="140"/>
      <c r="F559" s="140"/>
      <c r="H559" s="140"/>
      <c r="I559" s="53"/>
      <c r="J559" s="53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</row>
    <row r="560" spans="2:25" ht="15.75" customHeight="1" x14ac:dyDescent="0.25">
      <c r="B560" s="139"/>
      <c r="C560" s="140"/>
      <c r="D560" s="140"/>
      <c r="E560" s="140"/>
      <c r="F560" s="140"/>
      <c r="H560" s="140"/>
      <c r="I560" s="53"/>
      <c r="J560" s="53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</row>
    <row r="561" spans="2:25" ht="15.75" customHeight="1" x14ac:dyDescent="0.25">
      <c r="B561" s="139"/>
      <c r="C561" s="140"/>
      <c r="D561" s="140"/>
      <c r="E561" s="140"/>
      <c r="F561" s="140"/>
      <c r="H561" s="140"/>
      <c r="I561" s="53"/>
      <c r="J561" s="53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</row>
    <row r="562" spans="2:25" ht="15.75" customHeight="1" x14ac:dyDescent="0.25">
      <c r="B562" s="139"/>
      <c r="C562" s="140"/>
      <c r="D562" s="140"/>
      <c r="E562" s="140"/>
      <c r="F562" s="140"/>
      <c r="H562" s="140"/>
      <c r="I562" s="53"/>
      <c r="J562" s="53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</row>
    <row r="563" spans="2:25" ht="15.75" customHeight="1" x14ac:dyDescent="0.25">
      <c r="B563" s="139"/>
      <c r="C563" s="140"/>
      <c r="D563" s="140"/>
      <c r="E563" s="140"/>
      <c r="F563" s="140"/>
      <c r="H563" s="140"/>
      <c r="I563" s="53"/>
      <c r="J563" s="53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</row>
    <row r="564" spans="2:25" ht="15.75" customHeight="1" x14ac:dyDescent="0.25">
      <c r="B564" s="139"/>
      <c r="C564" s="140"/>
      <c r="D564" s="140"/>
      <c r="E564" s="140"/>
      <c r="F564" s="140"/>
      <c r="H564" s="140"/>
      <c r="I564" s="53"/>
      <c r="J564" s="53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</row>
    <row r="565" spans="2:25" ht="15.75" customHeight="1" x14ac:dyDescent="0.25">
      <c r="B565" s="139"/>
      <c r="C565" s="140"/>
      <c r="D565" s="140"/>
      <c r="E565" s="140"/>
      <c r="F565" s="140"/>
      <c r="H565" s="140"/>
      <c r="I565" s="53"/>
      <c r="J565" s="53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</row>
    <row r="566" spans="2:25" ht="15.75" customHeight="1" x14ac:dyDescent="0.25">
      <c r="B566" s="139"/>
      <c r="C566" s="140"/>
      <c r="D566" s="140"/>
      <c r="E566" s="140"/>
      <c r="F566" s="140"/>
      <c r="H566" s="140"/>
      <c r="I566" s="53"/>
      <c r="J566" s="53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</row>
    <row r="567" spans="2:25" ht="15.75" customHeight="1" x14ac:dyDescent="0.25">
      <c r="B567" s="139"/>
      <c r="C567" s="140"/>
      <c r="D567" s="140"/>
      <c r="E567" s="140"/>
      <c r="F567" s="140"/>
      <c r="H567" s="140"/>
      <c r="I567" s="53"/>
      <c r="J567" s="53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</row>
    <row r="568" spans="2:25" ht="15.75" customHeight="1" x14ac:dyDescent="0.25">
      <c r="B568" s="139"/>
      <c r="C568" s="140"/>
      <c r="D568" s="140"/>
      <c r="E568" s="140"/>
      <c r="F568" s="140"/>
      <c r="H568" s="140"/>
      <c r="I568" s="53"/>
      <c r="J568" s="53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spans="2:25" ht="15.75" customHeight="1" x14ac:dyDescent="0.25">
      <c r="B569" s="139"/>
      <c r="C569" s="140"/>
      <c r="D569" s="140"/>
      <c r="E569" s="140"/>
      <c r="F569" s="140"/>
      <c r="H569" s="140"/>
      <c r="I569" s="53"/>
      <c r="J569" s="53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</row>
    <row r="570" spans="2:25" ht="15.75" customHeight="1" x14ac:dyDescent="0.25">
      <c r="B570" s="139"/>
      <c r="C570" s="140"/>
      <c r="D570" s="140"/>
      <c r="E570" s="140"/>
      <c r="F570" s="140"/>
      <c r="H570" s="140"/>
      <c r="I570" s="53"/>
      <c r="J570" s="53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</row>
    <row r="571" spans="2:25" ht="15.75" customHeight="1" x14ac:dyDescent="0.25">
      <c r="B571" s="139"/>
      <c r="C571" s="140"/>
      <c r="D571" s="140"/>
      <c r="E571" s="140"/>
      <c r="F571" s="140"/>
      <c r="H571" s="140"/>
      <c r="I571" s="53"/>
      <c r="J571" s="53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</row>
    <row r="572" spans="2:25" ht="15.75" customHeight="1" x14ac:dyDescent="0.25">
      <c r="B572" s="139"/>
      <c r="C572" s="140"/>
      <c r="D572" s="140"/>
      <c r="E572" s="140"/>
      <c r="F572" s="140"/>
      <c r="H572" s="140"/>
      <c r="I572" s="53"/>
      <c r="J572" s="53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</row>
    <row r="573" spans="2:25" ht="15.75" customHeight="1" x14ac:dyDescent="0.25">
      <c r="B573" s="139"/>
      <c r="C573" s="140"/>
      <c r="D573" s="140"/>
      <c r="E573" s="140"/>
      <c r="F573" s="140"/>
      <c r="H573" s="140"/>
      <c r="I573" s="53"/>
      <c r="J573" s="53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</row>
    <row r="574" spans="2:25" ht="15.75" customHeight="1" x14ac:dyDescent="0.25">
      <c r="B574" s="139"/>
      <c r="C574" s="140"/>
      <c r="D574" s="140"/>
      <c r="E574" s="140"/>
      <c r="F574" s="140"/>
      <c r="H574" s="140"/>
      <c r="I574" s="53"/>
      <c r="J574" s="53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</row>
    <row r="575" spans="2:25" ht="15.75" customHeight="1" x14ac:dyDescent="0.25">
      <c r="B575" s="139"/>
      <c r="C575" s="140"/>
      <c r="D575" s="140"/>
      <c r="E575" s="140"/>
      <c r="F575" s="140"/>
      <c r="H575" s="140"/>
      <c r="I575" s="53"/>
      <c r="J575" s="53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</row>
    <row r="576" spans="2:25" ht="15.75" customHeight="1" x14ac:dyDescent="0.25">
      <c r="B576" s="139"/>
      <c r="C576" s="140"/>
      <c r="D576" s="140"/>
      <c r="E576" s="140"/>
      <c r="F576" s="140"/>
      <c r="H576" s="140"/>
      <c r="I576" s="53"/>
      <c r="J576" s="53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</row>
    <row r="577" spans="2:25" ht="15.75" customHeight="1" x14ac:dyDescent="0.25">
      <c r="B577" s="139"/>
      <c r="C577" s="140"/>
      <c r="D577" s="140"/>
      <c r="E577" s="140"/>
      <c r="F577" s="140"/>
      <c r="H577" s="140"/>
      <c r="I577" s="53"/>
      <c r="J577" s="53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</row>
    <row r="578" spans="2:25" ht="15.75" customHeight="1" x14ac:dyDescent="0.25">
      <c r="B578" s="139"/>
      <c r="C578" s="140"/>
      <c r="D578" s="140"/>
      <c r="E578" s="140"/>
      <c r="F578" s="140"/>
      <c r="H578" s="140"/>
      <c r="I578" s="53"/>
      <c r="J578" s="53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</row>
    <row r="579" spans="2:25" ht="15.75" customHeight="1" x14ac:dyDescent="0.25">
      <c r="B579" s="139"/>
      <c r="C579" s="140"/>
      <c r="D579" s="140"/>
      <c r="E579" s="140"/>
      <c r="F579" s="140"/>
      <c r="H579" s="140"/>
      <c r="I579" s="53"/>
      <c r="J579" s="53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</row>
    <row r="580" spans="2:25" ht="15.75" customHeight="1" x14ac:dyDescent="0.25">
      <c r="B580" s="139"/>
      <c r="C580" s="140"/>
      <c r="D580" s="140"/>
      <c r="E580" s="140"/>
      <c r="F580" s="140"/>
      <c r="H580" s="140"/>
      <c r="I580" s="53"/>
      <c r="J580" s="53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</row>
    <row r="581" spans="2:25" ht="15.75" customHeight="1" x14ac:dyDescent="0.25">
      <c r="B581" s="139"/>
      <c r="C581" s="140"/>
      <c r="D581" s="140"/>
      <c r="E581" s="140"/>
      <c r="F581" s="140"/>
      <c r="H581" s="140"/>
      <c r="I581" s="53"/>
      <c r="J581" s="53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</sheetData>
  <mergeCells count="17">
    <mergeCell ref="I7:I8"/>
    <mergeCell ref="D428:F428"/>
    <mergeCell ref="D429:F429"/>
    <mergeCell ref="A5:H5"/>
    <mergeCell ref="A7:A8"/>
    <mergeCell ref="G6:H6"/>
    <mergeCell ref="B7:F8"/>
    <mergeCell ref="G7:G8"/>
    <mergeCell ref="H7:H8"/>
    <mergeCell ref="B267:F267"/>
    <mergeCell ref="D300:F300"/>
    <mergeCell ref="D301:F301"/>
    <mergeCell ref="B1:H1"/>
    <mergeCell ref="B2:H2"/>
    <mergeCell ref="A3:H3"/>
    <mergeCell ref="A4:H4"/>
    <mergeCell ref="F45:G45"/>
  </mergeCells>
  <phoneticPr fontId="0" type="noConversion"/>
  <pageMargins left="0.51181102362204722" right="0.51181102362204722" top="0.74803149606299213" bottom="0.55118110236220474" header="0.31496062992125984" footer="0.31496062992125984"/>
  <pageSetup paperSize="9" scale="8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5"/>
  <sheetViews>
    <sheetView view="pageBreakPreview" zoomScaleNormal="110" zoomScaleSheetLayoutView="100" workbookViewId="0">
      <selection activeCell="C2" sqref="C2:G2"/>
    </sheetView>
  </sheetViews>
  <sheetFormatPr defaultColWidth="17.33203125" defaultRowHeight="15" customHeight="1" x14ac:dyDescent="0.25"/>
  <cols>
    <col min="1" max="1" width="5.5546875" style="169" customWidth="1"/>
    <col min="2" max="2" width="6.6640625" style="40" customWidth="1"/>
    <col min="3" max="3" width="35.5546875" style="40" customWidth="1"/>
    <col min="4" max="4" width="12.33203125" style="56" customWidth="1"/>
    <col min="5" max="5" width="12.109375" style="56" customWidth="1"/>
    <col min="6" max="6" width="8" style="56" customWidth="1"/>
    <col min="7" max="7" width="11" style="56" customWidth="1"/>
    <col min="8" max="8" width="9.88671875" style="40" customWidth="1"/>
    <col min="9" max="18" width="9.109375" style="40" customWidth="1"/>
    <col min="19" max="26" width="8" style="40" customWidth="1"/>
    <col min="27" max="16384" width="17.33203125" style="40"/>
  </cols>
  <sheetData>
    <row r="1" spans="1:26" ht="12.75" customHeight="1" x14ac:dyDescent="0.25">
      <c r="C1" s="470"/>
      <c r="D1" s="394"/>
      <c r="E1" s="394"/>
      <c r="F1" s="394"/>
      <c r="G1" s="394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2.75" customHeight="1" x14ac:dyDescent="0.25">
      <c r="C2" s="447" t="s">
        <v>710</v>
      </c>
      <c r="D2" s="394"/>
      <c r="E2" s="394"/>
      <c r="F2" s="394"/>
      <c r="G2" s="394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2.75" customHeight="1" x14ac:dyDescent="0.25">
      <c r="A3" s="416" t="s">
        <v>637</v>
      </c>
      <c r="B3" s="434"/>
      <c r="C3" s="434"/>
      <c r="D3" s="434"/>
      <c r="E3" s="434"/>
      <c r="F3" s="434"/>
      <c r="G3" s="434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2.75" customHeight="1" x14ac:dyDescent="0.25">
      <c r="A4" s="416" t="s">
        <v>677</v>
      </c>
      <c r="B4" s="434"/>
      <c r="C4" s="434"/>
      <c r="D4" s="434"/>
      <c r="E4" s="434"/>
      <c r="F4" s="434"/>
      <c r="G4" s="434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2.75" customHeight="1" x14ac:dyDescent="0.25">
      <c r="A5" s="454" t="s">
        <v>126</v>
      </c>
      <c r="B5" s="434"/>
      <c r="C5" s="434"/>
      <c r="D5" s="434"/>
      <c r="E5" s="434"/>
      <c r="F5" s="434"/>
      <c r="G5" s="434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2.75" customHeight="1" x14ac:dyDescent="0.25">
      <c r="C6" s="18"/>
      <c r="D6" s="473" t="s">
        <v>415</v>
      </c>
      <c r="E6" s="473"/>
      <c r="F6" s="473"/>
      <c r="G6" s="473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2.75" customHeight="1" x14ac:dyDescent="0.25">
      <c r="A7" s="474" t="s">
        <v>207</v>
      </c>
      <c r="B7" s="476" t="s">
        <v>391</v>
      </c>
      <c r="C7" s="478" t="s">
        <v>24</v>
      </c>
      <c r="D7" s="468" t="s">
        <v>127</v>
      </c>
      <c r="E7" s="468" t="s">
        <v>128</v>
      </c>
      <c r="F7" s="468" t="s">
        <v>202</v>
      </c>
      <c r="G7" s="471" t="s">
        <v>130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2.75" customHeight="1" x14ac:dyDescent="0.25">
      <c r="A8" s="474"/>
      <c r="B8" s="477"/>
      <c r="C8" s="479"/>
      <c r="D8" s="469"/>
      <c r="E8" s="480"/>
      <c r="F8" s="469"/>
      <c r="G8" s="472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2.75" customHeight="1" x14ac:dyDescent="0.25">
      <c r="A9" s="474"/>
      <c r="B9" s="477"/>
      <c r="C9" s="479"/>
      <c r="D9" s="469"/>
      <c r="E9" s="480"/>
      <c r="F9" s="469"/>
      <c r="G9" s="472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4" customHeight="1" x14ac:dyDescent="0.25">
      <c r="A10" s="475"/>
      <c r="B10" s="477"/>
      <c r="C10" s="479"/>
      <c r="D10" s="469"/>
      <c r="E10" s="480"/>
      <c r="F10" s="469"/>
      <c r="G10" s="472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2.75" customHeight="1" x14ac:dyDescent="0.25">
      <c r="A11" s="175">
        <v>1</v>
      </c>
      <c r="B11" s="42">
        <v>2</v>
      </c>
      <c r="C11" s="38">
        <v>3</v>
      </c>
      <c r="D11" s="52">
        <v>4</v>
      </c>
      <c r="E11" s="52">
        <v>5</v>
      </c>
      <c r="F11" s="52">
        <v>6</v>
      </c>
      <c r="G11" s="52">
        <v>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6.25" customHeight="1" x14ac:dyDescent="0.25">
      <c r="A12" s="176" t="s">
        <v>208</v>
      </c>
      <c r="B12" s="43" t="s">
        <v>392</v>
      </c>
      <c r="C12" s="44" t="s">
        <v>406</v>
      </c>
      <c r="D12" s="48">
        <v>35853622</v>
      </c>
      <c r="E12" s="48">
        <v>1548000</v>
      </c>
      <c r="F12" s="49"/>
      <c r="G12" s="241">
        <f t="shared" ref="G12:G27" si="0">SUM(D12:F12)</f>
        <v>37401622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2.75" customHeight="1" x14ac:dyDescent="0.25">
      <c r="A13" s="176" t="s">
        <v>209</v>
      </c>
      <c r="B13" s="45" t="s">
        <v>407</v>
      </c>
      <c r="C13" s="46" t="s">
        <v>408</v>
      </c>
      <c r="D13" s="48">
        <v>4230000</v>
      </c>
      <c r="E13" s="51"/>
      <c r="F13" s="51"/>
      <c r="G13" s="241">
        <f t="shared" si="0"/>
        <v>4230000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2.75" customHeight="1" x14ac:dyDescent="0.25">
      <c r="A14" s="176" t="s">
        <v>210</v>
      </c>
      <c r="B14" s="45" t="s">
        <v>400</v>
      </c>
      <c r="C14" s="46" t="s">
        <v>401</v>
      </c>
      <c r="D14" s="50">
        <v>2415938</v>
      </c>
      <c r="E14" s="51"/>
      <c r="F14" s="51"/>
      <c r="G14" s="241">
        <f t="shared" si="0"/>
        <v>2415938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0" customHeight="1" x14ac:dyDescent="0.25">
      <c r="A15" s="176" t="s">
        <v>211</v>
      </c>
      <c r="B15" s="45" t="s">
        <v>409</v>
      </c>
      <c r="C15" s="47" t="s">
        <v>410</v>
      </c>
      <c r="D15" s="50">
        <v>1155700</v>
      </c>
      <c r="E15" s="51"/>
      <c r="F15" s="51"/>
      <c r="G15" s="241">
        <f t="shared" si="0"/>
        <v>1155700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2.75" customHeight="1" x14ac:dyDescent="0.25">
      <c r="A16" s="176" t="s">
        <v>212</v>
      </c>
      <c r="B16" s="230" t="s">
        <v>463</v>
      </c>
      <c r="C16" s="231" t="s">
        <v>464</v>
      </c>
      <c r="D16" s="50">
        <v>1335000</v>
      </c>
      <c r="E16" s="51"/>
      <c r="F16" s="51"/>
      <c r="G16" s="241">
        <f t="shared" si="0"/>
        <v>1335000</v>
      </c>
      <c r="H16" s="18"/>
      <c r="I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2.75" customHeight="1" x14ac:dyDescent="0.25">
      <c r="A17" s="176" t="s">
        <v>213</v>
      </c>
      <c r="B17" s="45" t="s">
        <v>411</v>
      </c>
      <c r="C17" s="46" t="s">
        <v>412</v>
      </c>
      <c r="D17" s="50">
        <v>1650000</v>
      </c>
      <c r="E17" s="51"/>
      <c r="F17" s="51"/>
      <c r="G17" s="241">
        <f t="shared" si="0"/>
        <v>1650000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3.75" customHeight="1" x14ac:dyDescent="0.25">
      <c r="A18" s="176" t="s">
        <v>214</v>
      </c>
      <c r="B18" s="45" t="s">
        <v>402</v>
      </c>
      <c r="C18" s="47" t="s">
        <v>403</v>
      </c>
      <c r="D18" s="50">
        <v>7625230</v>
      </c>
      <c r="E18" s="51"/>
      <c r="F18" s="51"/>
      <c r="G18" s="241">
        <f t="shared" si="0"/>
        <v>7625230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2.75" customHeight="1" x14ac:dyDescent="0.25">
      <c r="A19" s="176" t="s">
        <v>215</v>
      </c>
      <c r="B19" s="230" t="s">
        <v>638</v>
      </c>
      <c r="C19" s="231" t="s">
        <v>644</v>
      </c>
      <c r="D19" s="50">
        <v>6373239</v>
      </c>
      <c r="E19" s="51"/>
      <c r="F19" s="51"/>
      <c r="G19" s="241">
        <f t="shared" si="0"/>
        <v>6373239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2.75" customHeight="1" x14ac:dyDescent="0.25">
      <c r="A20" s="176" t="s">
        <v>216</v>
      </c>
      <c r="B20" s="230" t="s">
        <v>645</v>
      </c>
      <c r="C20" s="231" t="s">
        <v>646</v>
      </c>
      <c r="D20" s="50">
        <v>573000</v>
      </c>
      <c r="E20" s="51"/>
      <c r="F20" s="51"/>
      <c r="G20" s="241">
        <f t="shared" si="0"/>
        <v>573000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2.75" customHeight="1" x14ac:dyDescent="0.25">
      <c r="A21" s="176" t="s">
        <v>217</v>
      </c>
      <c r="B21" s="230" t="s">
        <v>647</v>
      </c>
      <c r="C21" s="231" t="s">
        <v>648</v>
      </c>
      <c r="D21" s="50">
        <v>25000</v>
      </c>
      <c r="E21" s="51"/>
      <c r="F21" s="51"/>
      <c r="G21" s="241">
        <f t="shared" si="0"/>
        <v>25000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2.75" customHeight="1" x14ac:dyDescent="0.25">
      <c r="A22" s="176" t="s">
        <v>218</v>
      </c>
      <c r="B22" s="45" t="s">
        <v>404</v>
      </c>
      <c r="C22" s="46" t="s">
        <v>405</v>
      </c>
      <c r="D22" s="50">
        <v>7664025</v>
      </c>
      <c r="E22" s="51"/>
      <c r="F22" s="51"/>
      <c r="G22" s="241">
        <f t="shared" si="0"/>
        <v>7664025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2.75" customHeight="1" x14ac:dyDescent="0.25">
      <c r="A23" s="176" t="s">
        <v>219</v>
      </c>
      <c r="B23" s="232" t="s">
        <v>414</v>
      </c>
      <c r="C23" s="233" t="s">
        <v>465</v>
      </c>
      <c r="D23" s="71">
        <v>103728347</v>
      </c>
      <c r="E23" s="72"/>
      <c r="F23" s="72"/>
      <c r="G23" s="241">
        <f t="shared" si="0"/>
        <v>103728347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2.75" customHeight="1" x14ac:dyDescent="0.25">
      <c r="A24" s="176" t="s">
        <v>220</v>
      </c>
      <c r="B24" s="232" t="s">
        <v>641</v>
      </c>
      <c r="C24" s="233" t="s">
        <v>649</v>
      </c>
      <c r="D24" s="71">
        <v>11050000</v>
      </c>
      <c r="E24" s="72"/>
      <c r="F24" s="72"/>
      <c r="G24" s="241">
        <f t="shared" si="0"/>
        <v>11050000</v>
      </c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2.75" customHeight="1" x14ac:dyDescent="0.25">
      <c r="A25" s="176" t="s">
        <v>221</v>
      </c>
      <c r="B25" s="232" t="s">
        <v>466</v>
      </c>
      <c r="C25" s="233" t="s">
        <v>467</v>
      </c>
      <c r="D25" s="71">
        <v>890000</v>
      </c>
      <c r="E25" s="72"/>
      <c r="F25" s="72"/>
      <c r="G25" s="241">
        <f t="shared" si="0"/>
        <v>890000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30" customHeight="1" x14ac:dyDescent="0.25">
      <c r="A26" s="176" t="s">
        <v>222</v>
      </c>
      <c r="B26" s="69">
        <v>107060</v>
      </c>
      <c r="C26" s="70" t="s">
        <v>413</v>
      </c>
      <c r="D26" s="71">
        <v>3887500</v>
      </c>
      <c r="E26" s="72"/>
      <c r="F26" s="72"/>
      <c r="G26" s="241">
        <f t="shared" si="0"/>
        <v>3887500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24.75" customHeight="1" x14ac:dyDescent="0.25">
      <c r="A27" s="176" t="s">
        <v>223</v>
      </c>
      <c r="B27" s="232" t="s">
        <v>468</v>
      </c>
      <c r="C27" s="234" t="s">
        <v>469</v>
      </c>
      <c r="D27" s="54">
        <v>3471200</v>
      </c>
      <c r="E27" s="55"/>
      <c r="F27" s="55"/>
      <c r="G27" s="241">
        <f t="shared" si="0"/>
        <v>3471200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2.75" customHeight="1" x14ac:dyDescent="0.25">
      <c r="A28" s="374" t="s">
        <v>224</v>
      </c>
      <c r="B28" s="242"/>
      <c r="C28" s="243" t="s">
        <v>419</v>
      </c>
      <c r="D28" s="244">
        <f>SUM(D12:D27)</f>
        <v>191927801</v>
      </c>
      <c r="E28" s="245">
        <f>SUM(E12:E26)</f>
        <v>1548000</v>
      </c>
      <c r="F28" s="245">
        <f>SUM(F16:F22)</f>
        <v>0</v>
      </c>
      <c r="G28" s="245">
        <f>SUM(G12:G27)</f>
        <v>193475801</v>
      </c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s="237" customFormat="1" ht="12.75" customHeight="1" x14ac:dyDescent="0.3">
      <c r="A29" s="159"/>
      <c r="B29" s="235"/>
      <c r="C29" s="236"/>
      <c r="D29" s="138"/>
      <c r="E29" s="138"/>
      <c r="F29" s="138"/>
      <c r="G29" s="138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</row>
    <row r="30" spans="1:26" s="237" customFormat="1" ht="12.75" customHeight="1" x14ac:dyDescent="0.25">
      <c r="A30" s="174"/>
      <c r="B30" s="238"/>
      <c r="C30" s="189"/>
      <c r="D30" s="158"/>
      <c r="E30" s="239"/>
      <c r="F30" s="239"/>
      <c r="G30" s="20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</row>
    <row r="31" spans="1:26" s="237" customFormat="1" ht="12.75" customHeight="1" x14ac:dyDescent="0.25">
      <c r="A31" s="174"/>
      <c r="B31" s="238"/>
      <c r="C31" s="155"/>
      <c r="D31" s="138"/>
      <c r="E31" s="138"/>
      <c r="F31" s="138"/>
      <c r="G31" s="137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</row>
    <row r="32" spans="1:26" s="237" customFormat="1" ht="12.75" customHeight="1" x14ac:dyDescent="0.25">
      <c r="A32" s="174"/>
      <c r="B32" s="238"/>
      <c r="C32" s="240"/>
      <c r="D32" s="138"/>
      <c r="E32" s="138"/>
      <c r="F32" s="138"/>
      <c r="G32" s="137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</row>
    <row r="33" spans="1:26" s="237" customFormat="1" ht="12.75" customHeight="1" x14ac:dyDescent="0.25">
      <c r="A33" s="174"/>
      <c r="B33" s="238"/>
      <c r="C33" s="240"/>
      <c r="D33" s="138"/>
      <c r="E33" s="138"/>
      <c r="F33" s="138"/>
      <c r="G33" s="137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</row>
    <row r="34" spans="1:26" s="237" customFormat="1" ht="12.75" customHeight="1" x14ac:dyDescent="0.25">
      <c r="A34" s="159"/>
      <c r="B34" s="235"/>
      <c r="C34" s="155"/>
      <c r="D34" s="137"/>
      <c r="E34" s="137"/>
      <c r="F34" s="138"/>
      <c r="G34" s="137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</row>
    <row r="35" spans="1:26" s="237" customFormat="1" ht="12.75" customHeight="1" x14ac:dyDescent="0.25">
      <c r="A35" s="159"/>
      <c r="B35" s="134"/>
      <c r="C35" s="134"/>
      <c r="D35" s="138"/>
      <c r="E35" s="138"/>
      <c r="F35" s="138"/>
      <c r="G35" s="138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</row>
    <row r="36" spans="1:26" s="237" customFormat="1" ht="12.75" customHeight="1" x14ac:dyDescent="0.25">
      <c r="A36" s="174"/>
      <c r="B36" s="238"/>
      <c r="C36" s="199"/>
      <c r="D36" s="138"/>
      <c r="E36" s="138"/>
      <c r="F36" s="138"/>
      <c r="G36" s="137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</row>
    <row r="37" spans="1:26" s="237" customFormat="1" ht="12.75" customHeight="1" x14ac:dyDescent="0.25">
      <c r="A37" s="159"/>
      <c r="B37" s="134"/>
      <c r="C37" s="134"/>
      <c r="D37" s="137"/>
      <c r="E37" s="137"/>
      <c r="F37" s="137"/>
      <c r="G37" s="137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</row>
    <row r="38" spans="1:26" ht="12.75" customHeight="1" x14ac:dyDescent="0.25">
      <c r="A38" s="177"/>
      <c r="B38" s="18"/>
      <c r="C38" s="18"/>
      <c r="D38" s="53"/>
      <c r="E38" s="53"/>
      <c r="F38" s="53"/>
      <c r="G38" s="101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2.75" customHeight="1" x14ac:dyDescent="0.25">
      <c r="A39" s="177"/>
      <c r="B39" s="18"/>
      <c r="C39" s="18"/>
      <c r="D39" s="53"/>
      <c r="E39" s="53"/>
      <c r="F39" s="53"/>
      <c r="G39" s="53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2.75" customHeight="1" x14ac:dyDescent="0.25">
      <c r="A40" s="177"/>
      <c r="B40" s="18"/>
      <c r="C40" s="18"/>
      <c r="D40" s="53"/>
      <c r="E40" s="53"/>
      <c r="F40" s="53"/>
      <c r="G40" s="53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2.75" customHeight="1" x14ac:dyDescent="0.25">
      <c r="A41" s="177"/>
      <c r="B41" s="18"/>
      <c r="C41" s="18"/>
      <c r="D41" s="53"/>
      <c r="E41" s="53"/>
      <c r="F41" s="53"/>
      <c r="G41" s="53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2.75" customHeight="1" x14ac:dyDescent="0.25">
      <c r="A42" s="177"/>
      <c r="B42" s="18"/>
      <c r="C42" s="18"/>
      <c r="D42" s="53"/>
      <c r="E42" s="53"/>
      <c r="F42" s="53"/>
      <c r="G42" s="53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2.75" customHeight="1" x14ac:dyDescent="0.25">
      <c r="A43" s="177"/>
      <c r="B43" s="18"/>
      <c r="C43" s="18"/>
      <c r="D43" s="53"/>
      <c r="E43" s="53"/>
      <c r="F43" s="53"/>
      <c r="G43" s="53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2.75" customHeight="1" x14ac:dyDescent="0.25">
      <c r="A44" s="177"/>
      <c r="B44" s="18"/>
      <c r="C44" s="18"/>
      <c r="D44" s="53"/>
      <c r="E44" s="53"/>
      <c r="F44" s="53"/>
      <c r="G44" s="53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.75" customHeight="1" x14ac:dyDescent="0.25">
      <c r="A45" s="177"/>
      <c r="B45" s="18"/>
      <c r="C45" s="18"/>
      <c r="D45" s="53"/>
      <c r="E45" s="53"/>
      <c r="F45" s="53"/>
      <c r="G45" s="53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2.75" customHeight="1" x14ac:dyDescent="0.25">
      <c r="A46" s="177"/>
      <c r="B46" s="18"/>
      <c r="C46" s="18"/>
      <c r="D46" s="53"/>
      <c r="E46" s="53"/>
      <c r="F46" s="53"/>
      <c r="G46" s="53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2.75" customHeight="1" x14ac:dyDescent="0.25">
      <c r="A47" s="177"/>
      <c r="B47" s="18"/>
      <c r="C47" s="18"/>
      <c r="D47" s="53"/>
      <c r="E47" s="53"/>
      <c r="F47" s="53"/>
      <c r="G47" s="53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2.75" customHeight="1" x14ac:dyDescent="0.25">
      <c r="A48" s="177"/>
      <c r="B48" s="18"/>
      <c r="C48" s="18"/>
      <c r="D48" s="53"/>
      <c r="E48" s="53"/>
      <c r="F48" s="53"/>
      <c r="G48" s="53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75" customHeight="1" x14ac:dyDescent="0.25">
      <c r="A49" s="177"/>
      <c r="B49" s="18"/>
      <c r="C49" s="18"/>
      <c r="D49" s="53"/>
      <c r="E49" s="53"/>
      <c r="F49" s="53"/>
      <c r="G49" s="53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75" customHeight="1" x14ac:dyDescent="0.25">
      <c r="A50" s="177"/>
      <c r="B50" s="18"/>
      <c r="C50" s="18"/>
      <c r="D50" s="53"/>
      <c r="E50" s="53"/>
      <c r="F50" s="53"/>
      <c r="G50" s="53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75" customHeight="1" x14ac:dyDescent="0.25">
      <c r="A51" s="177"/>
      <c r="B51" s="18"/>
      <c r="C51" s="18"/>
      <c r="D51" s="53"/>
      <c r="E51" s="53"/>
      <c r="F51" s="53"/>
      <c r="G51" s="53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75" customHeight="1" x14ac:dyDescent="0.25">
      <c r="A52" s="177"/>
      <c r="B52" s="18"/>
      <c r="C52" s="18"/>
      <c r="D52" s="53"/>
      <c r="E52" s="53"/>
      <c r="F52" s="53"/>
      <c r="G52" s="53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75" customHeight="1" x14ac:dyDescent="0.25">
      <c r="A53" s="177"/>
      <c r="B53" s="18"/>
      <c r="C53" s="18"/>
      <c r="D53" s="53"/>
      <c r="E53" s="53"/>
      <c r="F53" s="53"/>
      <c r="G53" s="53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75" customHeight="1" x14ac:dyDescent="0.25">
      <c r="A54" s="177"/>
      <c r="B54" s="18"/>
      <c r="C54" s="18"/>
      <c r="D54" s="53"/>
      <c r="E54" s="53"/>
      <c r="F54" s="53"/>
      <c r="G54" s="53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75" customHeight="1" x14ac:dyDescent="0.25">
      <c r="A55" s="177"/>
      <c r="B55" s="18"/>
      <c r="C55" s="18"/>
      <c r="D55" s="53"/>
      <c r="E55" s="53"/>
      <c r="F55" s="53"/>
      <c r="G55" s="53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75" customHeight="1" x14ac:dyDescent="0.25">
      <c r="A56" s="177"/>
      <c r="B56" s="18"/>
      <c r="C56" s="18"/>
      <c r="D56" s="53"/>
      <c r="E56" s="53"/>
      <c r="F56" s="53"/>
      <c r="G56" s="53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75" customHeight="1" x14ac:dyDescent="0.25">
      <c r="A57" s="177"/>
      <c r="B57" s="18"/>
      <c r="C57" s="18"/>
      <c r="D57" s="53"/>
      <c r="E57" s="53"/>
      <c r="F57" s="53"/>
      <c r="G57" s="53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75" customHeight="1" x14ac:dyDescent="0.25">
      <c r="A58" s="177"/>
      <c r="B58" s="18"/>
      <c r="C58" s="18"/>
      <c r="D58" s="53"/>
      <c r="E58" s="53"/>
      <c r="F58" s="53"/>
      <c r="G58" s="53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75" customHeight="1" x14ac:dyDescent="0.25">
      <c r="A59" s="177"/>
      <c r="B59" s="18"/>
      <c r="C59" s="18"/>
      <c r="D59" s="53"/>
      <c r="E59" s="53"/>
      <c r="F59" s="53"/>
      <c r="G59" s="53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75" customHeight="1" x14ac:dyDescent="0.25">
      <c r="A60" s="177"/>
      <c r="B60" s="18"/>
      <c r="C60" s="18"/>
      <c r="D60" s="53"/>
      <c r="E60" s="53"/>
      <c r="F60" s="53"/>
      <c r="G60" s="53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75" customHeight="1" x14ac:dyDescent="0.25">
      <c r="A61" s="177"/>
      <c r="B61" s="18"/>
      <c r="C61" s="18"/>
      <c r="D61" s="53"/>
      <c r="E61" s="53"/>
      <c r="F61" s="53"/>
      <c r="G61" s="53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75" customHeight="1" x14ac:dyDescent="0.25">
      <c r="A62" s="177"/>
      <c r="B62" s="18"/>
      <c r="C62" s="18"/>
      <c r="D62" s="53"/>
      <c r="E62" s="53"/>
      <c r="F62" s="53"/>
      <c r="G62" s="53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75" customHeight="1" x14ac:dyDescent="0.25">
      <c r="A63" s="177"/>
      <c r="B63" s="18"/>
      <c r="C63" s="18"/>
      <c r="D63" s="53"/>
      <c r="E63" s="53"/>
      <c r="F63" s="53"/>
      <c r="G63" s="53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75" customHeight="1" x14ac:dyDescent="0.25">
      <c r="A64" s="177"/>
      <c r="B64" s="18"/>
      <c r="C64" s="18"/>
      <c r="D64" s="53"/>
      <c r="E64" s="53"/>
      <c r="F64" s="53"/>
      <c r="G64" s="53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75" customHeight="1" x14ac:dyDescent="0.25">
      <c r="A65" s="177"/>
      <c r="B65" s="18"/>
      <c r="C65" s="18"/>
      <c r="D65" s="53"/>
      <c r="E65" s="53"/>
      <c r="F65" s="53"/>
      <c r="G65" s="53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75" customHeight="1" x14ac:dyDescent="0.25">
      <c r="A66" s="177"/>
      <c r="B66" s="18"/>
      <c r="C66" s="18"/>
      <c r="D66" s="53"/>
      <c r="E66" s="53"/>
      <c r="F66" s="53"/>
      <c r="G66" s="53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75" customHeight="1" x14ac:dyDescent="0.25">
      <c r="A67" s="177"/>
      <c r="B67" s="18"/>
      <c r="C67" s="18"/>
      <c r="D67" s="53"/>
      <c r="E67" s="53"/>
      <c r="F67" s="53"/>
      <c r="G67" s="53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75" customHeight="1" x14ac:dyDescent="0.25">
      <c r="A68" s="177"/>
      <c r="B68" s="18"/>
      <c r="C68" s="18"/>
      <c r="D68" s="53"/>
      <c r="E68" s="53"/>
      <c r="F68" s="53"/>
      <c r="G68" s="53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75" customHeight="1" x14ac:dyDescent="0.25">
      <c r="A69" s="177"/>
      <c r="B69" s="18"/>
      <c r="C69" s="18"/>
      <c r="D69" s="53"/>
      <c r="E69" s="53"/>
      <c r="F69" s="53"/>
      <c r="G69" s="53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75" customHeight="1" x14ac:dyDescent="0.25">
      <c r="A70" s="177"/>
      <c r="B70" s="18"/>
      <c r="C70" s="18"/>
      <c r="D70" s="53"/>
      <c r="E70" s="53"/>
      <c r="F70" s="53"/>
      <c r="G70" s="53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75" customHeight="1" x14ac:dyDescent="0.25">
      <c r="A71" s="177"/>
      <c r="B71" s="18"/>
      <c r="C71" s="18"/>
      <c r="D71" s="53"/>
      <c r="E71" s="53"/>
      <c r="F71" s="53"/>
      <c r="G71" s="53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75" customHeight="1" x14ac:dyDescent="0.25">
      <c r="A72" s="177"/>
      <c r="B72" s="18"/>
      <c r="C72" s="18"/>
      <c r="D72" s="53"/>
      <c r="E72" s="53"/>
      <c r="F72" s="53"/>
      <c r="G72" s="53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75" customHeight="1" x14ac:dyDescent="0.25">
      <c r="A73" s="177"/>
      <c r="B73" s="18"/>
      <c r="C73" s="18"/>
      <c r="D73" s="53"/>
      <c r="E73" s="53"/>
      <c r="F73" s="53"/>
      <c r="G73" s="53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75" customHeight="1" x14ac:dyDescent="0.25">
      <c r="A74" s="177"/>
      <c r="B74" s="18"/>
      <c r="C74" s="18"/>
      <c r="D74" s="53"/>
      <c r="E74" s="53"/>
      <c r="F74" s="53"/>
      <c r="G74" s="53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75" customHeight="1" x14ac:dyDescent="0.25">
      <c r="A75" s="177"/>
      <c r="B75" s="18"/>
      <c r="C75" s="18"/>
      <c r="D75" s="53"/>
      <c r="E75" s="53"/>
      <c r="F75" s="53"/>
      <c r="G75" s="53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75" customHeight="1" x14ac:dyDescent="0.25">
      <c r="A76" s="177"/>
      <c r="B76" s="18"/>
      <c r="C76" s="18"/>
      <c r="D76" s="53"/>
      <c r="E76" s="53"/>
      <c r="F76" s="53"/>
      <c r="G76" s="53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75" customHeight="1" x14ac:dyDescent="0.25">
      <c r="A77" s="177"/>
      <c r="B77" s="18"/>
      <c r="C77" s="18"/>
      <c r="D77" s="53"/>
      <c r="E77" s="53"/>
      <c r="F77" s="53"/>
      <c r="G77" s="53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75" customHeight="1" x14ac:dyDescent="0.25">
      <c r="A78" s="177"/>
      <c r="B78" s="18"/>
      <c r="C78" s="18"/>
      <c r="D78" s="53"/>
      <c r="E78" s="53"/>
      <c r="F78" s="53"/>
      <c r="G78" s="53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75" customHeight="1" x14ac:dyDescent="0.25">
      <c r="A79" s="177"/>
      <c r="B79" s="18"/>
      <c r="C79" s="18"/>
      <c r="D79" s="53"/>
      <c r="E79" s="53"/>
      <c r="F79" s="53"/>
      <c r="G79" s="53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75" customHeight="1" x14ac:dyDescent="0.25">
      <c r="A80" s="177"/>
      <c r="B80" s="18"/>
      <c r="C80" s="18"/>
      <c r="D80" s="53"/>
      <c r="E80" s="53"/>
      <c r="F80" s="53"/>
      <c r="G80" s="53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75" customHeight="1" x14ac:dyDescent="0.25">
      <c r="A81" s="177"/>
      <c r="B81" s="18"/>
      <c r="C81" s="18"/>
      <c r="D81" s="53"/>
      <c r="E81" s="53"/>
      <c r="F81" s="53"/>
      <c r="G81" s="53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75" customHeight="1" x14ac:dyDescent="0.25">
      <c r="A82" s="177"/>
      <c r="B82" s="18"/>
      <c r="C82" s="18"/>
      <c r="D82" s="53"/>
      <c r="E82" s="53"/>
      <c r="F82" s="53"/>
      <c r="G82" s="53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2.75" customHeight="1" x14ac:dyDescent="0.25">
      <c r="A83" s="177"/>
      <c r="B83" s="18"/>
      <c r="C83" s="18"/>
      <c r="D83" s="53"/>
      <c r="E83" s="53"/>
      <c r="F83" s="53"/>
      <c r="G83" s="53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2.75" customHeight="1" x14ac:dyDescent="0.25">
      <c r="A84" s="177"/>
      <c r="B84" s="18"/>
      <c r="C84" s="18"/>
      <c r="D84" s="53"/>
      <c r="E84" s="53"/>
      <c r="F84" s="53"/>
      <c r="G84" s="53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2.75" customHeight="1" x14ac:dyDescent="0.25">
      <c r="A85" s="177"/>
      <c r="B85" s="18"/>
      <c r="C85" s="18"/>
      <c r="D85" s="53"/>
      <c r="E85" s="53"/>
      <c r="F85" s="53"/>
      <c r="G85" s="53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2.75" customHeight="1" x14ac:dyDescent="0.25">
      <c r="A86" s="177"/>
      <c r="B86" s="18"/>
      <c r="C86" s="18"/>
      <c r="D86" s="53"/>
      <c r="E86" s="53"/>
      <c r="F86" s="53"/>
      <c r="G86" s="53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2.75" customHeight="1" x14ac:dyDescent="0.25">
      <c r="A87" s="177"/>
      <c r="B87" s="18"/>
      <c r="C87" s="18"/>
      <c r="D87" s="53"/>
      <c r="E87" s="53"/>
      <c r="F87" s="53"/>
      <c r="G87" s="53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2.75" customHeight="1" x14ac:dyDescent="0.25">
      <c r="A88" s="177"/>
      <c r="B88" s="18"/>
      <c r="C88" s="18"/>
      <c r="D88" s="53"/>
      <c r="E88" s="53"/>
      <c r="F88" s="53"/>
      <c r="G88" s="53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2.75" customHeight="1" x14ac:dyDescent="0.25">
      <c r="A89" s="177"/>
      <c r="B89" s="18"/>
      <c r="C89" s="18"/>
      <c r="D89" s="53"/>
      <c r="E89" s="53"/>
      <c r="F89" s="53"/>
      <c r="G89" s="53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2.75" customHeight="1" x14ac:dyDescent="0.25">
      <c r="A90" s="177"/>
      <c r="B90" s="18"/>
      <c r="C90" s="18"/>
      <c r="D90" s="53"/>
      <c r="E90" s="53"/>
      <c r="F90" s="53"/>
      <c r="G90" s="53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2.75" customHeight="1" x14ac:dyDescent="0.25">
      <c r="A91" s="177"/>
      <c r="B91" s="18"/>
      <c r="C91" s="18"/>
      <c r="D91" s="53"/>
      <c r="E91" s="53"/>
      <c r="F91" s="53"/>
      <c r="G91" s="53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2.75" customHeight="1" x14ac:dyDescent="0.25">
      <c r="A92" s="177"/>
      <c r="B92" s="18"/>
      <c r="C92" s="18"/>
      <c r="D92" s="53"/>
      <c r="E92" s="53"/>
      <c r="F92" s="53"/>
      <c r="G92" s="53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2.75" customHeight="1" x14ac:dyDescent="0.25">
      <c r="A93" s="177"/>
      <c r="B93" s="18"/>
      <c r="C93" s="18"/>
      <c r="D93" s="53"/>
      <c r="E93" s="53"/>
      <c r="F93" s="53"/>
      <c r="G93" s="53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2.75" customHeight="1" x14ac:dyDescent="0.25">
      <c r="A94" s="177"/>
      <c r="B94" s="18"/>
      <c r="C94" s="18"/>
      <c r="D94" s="53"/>
      <c r="E94" s="53"/>
      <c r="F94" s="53"/>
      <c r="G94" s="53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2.75" customHeight="1" x14ac:dyDescent="0.25">
      <c r="A95" s="177"/>
      <c r="B95" s="18"/>
      <c r="C95" s="18"/>
      <c r="D95" s="53"/>
      <c r="E95" s="53"/>
      <c r="F95" s="53"/>
      <c r="G95" s="53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2.75" customHeight="1" x14ac:dyDescent="0.25">
      <c r="A96" s="177"/>
      <c r="B96" s="18"/>
      <c r="C96" s="18"/>
      <c r="D96" s="53"/>
      <c r="E96" s="53"/>
      <c r="F96" s="53"/>
      <c r="G96" s="53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2.75" customHeight="1" x14ac:dyDescent="0.25">
      <c r="A97" s="177"/>
      <c r="B97" s="18"/>
      <c r="C97" s="18"/>
      <c r="D97" s="53"/>
      <c r="E97" s="53"/>
      <c r="F97" s="53"/>
      <c r="G97" s="53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2.75" customHeight="1" x14ac:dyDescent="0.25">
      <c r="A98" s="177"/>
      <c r="B98" s="18"/>
      <c r="C98" s="18"/>
      <c r="D98" s="53"/>
      <c r="E98" s="53"/>
      <c r="F98" s="53"/>
      <c r="G98" s="53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2.75" customHeight="1" x14ac:dyDescent="0.25">
      <c r="A99" s="177"/>
      <c r="B99" s="18"/>
      <c r="C99" s="18"/>
      <c r="D99" s="53"/>
      <c r="E99" s="53"/>
      <c r="F99" s="53"/>
      <c r="G99" s="53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2.75" customHeight="1" x14ac:dyDescent="0.25">
      <c r="A100" s="177"/>
      <c r="B100" s="18"/>
      <c r="C100" s="18"/>
      <c r="D100" s="53"/>
      <c r="E100" s="53"/>
      <c r="F100" s="53"/>
      <c r="G100" s="53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2.75" customHeight="1" x14ac:dyDescent="0.25">
      <c r="A101" s="177"/>
      <c r="B101" s="18"/>
      <c r="C101" s="18"/>
      <c r="D101" s="53"/>
      <c r="E101" s="53"/>
      <c r="F101" s="53"/>
      <c r="G101" s="53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2.75" customHeight="1" x14ac:dyDescent="0.25">
      <c r="A102" s="177"/>
      <c r="B102" s="18"/>
      <c r="C102" s="18"/>
      <c r="D102" s="53"/>
      <c r="E102" s="53"/>
      <c r="F102" s="53"/>
      <c r="G102" s="53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2.75" customHeight="1" x14ac:dyDescent="0.25">
      <c r="A103" s="177"/>
      <c r="B103" s="18"/>
      <c r="C103" s="18"/>
      <c r="D103" s="53"/>
      <c r="E103" s="53"/>
      <c r="F103" s="53"/>
      <c r="G103" s="53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2.75" customHeight="1" x14ac:dyDescent="0.25">
      <c r="A104" s="177"/>
      <c r="B104" s="18"/>
      <c r="C104" s="18"/>
      <c r="D104" s="53"/>
      <c r="E104" s="53"/>
      <c r="F104" s="53"/>
      <c r="G104" s="53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2.75" customHeight="1" x14ac:dyDescent="0.25">
      <c r="A105" s="177"/>
      <c r="B105" s="18"/>
      <c r="C105" s="18"/>
      <c r="D105" s="53"/>
      <c r="E105" s="53"/>
      <c r="F105" s="53"/>
      <c r="G105" s="53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2.75" customHeight="1" x14ac:dyDescent="0.25">
      <c r="A106" s="177"/>
      <c r="B106" s="18"/>
      <c r="C106" s="18"/>
      <c r="D106" s="53"/>
      <c r="E106" s="53"/>
      <c r="F106" s="53"/>
      <c r="G106" s="53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2.75" customHeight="1" x14ac:dyDescent="0.25">
      <c r="A107" s="177"/>
      <c r="B107" s="18"/>
      <c r="C107" s="18"/>
      <c r="D107" s="53"/>
      <c r="E107" s="53"/>
      <c r="F107" s="53"/>
      <c r="G107" s="53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2.75" customHeight="1" x14ac:dyDescent="0.25">
      <c r="A108" s="177"/>
      <c r="B108" s="18"/>
      <c r="C108" s="18"/>
      <c r="D108" s="53"/>
      <c r="E108" s="53"/>
      <c r="F108" s="53"/>
      <c r="G108" s="53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2.75" customHeight="1" x14ac:dyDescent="0.25">
      <c r="A109" s="177"/>
      <c r="B109" s="18"/>
      <c r="C109" s="18"/>
      <c r="D109" s="53"/>
      <c r="E109" s="53"/>
      <c r="F109" s="53"/>
      <c r="G109" s="53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2.75" customHeight="1" x14ac:dyDescent="0.25">
      <c r="A110" s="177"/>
      <c r="B110" s="18"/>
      <c r="C110" s="18"/>
      <c r="D110" s="53"/>
      <c r="E110" s="53"/>
      <c r="F110" s="53"/>
      <c r="G110" s="53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2.75" customHeight="1" x14ac:dyDescent="0.25">
      <c r="A111" s="177"/>
      <c r="B111" s="18"/>
      <c r="C111" s="18"/>
      <c r="D111" s="53"/>
      <c r="E111" s="53"/>
      <c r="F111" s="53"/>
      <c r="G111" s="53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2.75" customHeight="1" x14ac:dyDescent="0.25">
      <c r="A112" s="177"/>
      <c r="B112" s="18"/>
      <c r="C112" s="18"/>
      <c r="D112" s="53"/>
      <c r="E112" s="53"/>
      <c r="F112" s="53"/>
      <c r="G112" s="53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2.75" customHeight="1" x14ac:dyDescent="0.25">
      <c r="A113" s="177"/>
      <c r="B113" s="18"/>
      <c r="C113" s="18"/>
      <c r="D113" s="53"/>
      <c r="E113" s="53"/>
      <c r="F113" s="53"/>
      <c r="G113" s="53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2.75" customHeight="1" x14ac:dyDescent="0.25">
      <c r="A114" s="177"/>
      <c r="B114" s="18"/>
      <c r="C114" s="18"/>
      <c r="D114" s="53"/>
      <c r="E114" s="53"/>
      <c r="F114" s="53"/>
      <c r="G114" s="53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2.75" customHeight="1" x14ac:dyDescent="0.25">
      <c r="A115" s="177"/>
      <c r="B115" s="18"/>
      <c r="C115" s="18"/>
      <c r="D115" s="53"/>
      <c r="E115" s="53"/>
      <c r="F115" s="53"/>
      <c r="G115" s="53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2.75" customHeight="1" x14ac:dyDescent="0.25">
      <c r="A116" s="177"/>
      <c r="B116" s="18"/>
      <c r="C116" s="18"/>
      <c r="D116" s="53"/>
      <c r="E116" s="53"/>
      <c r="F116" s="53"/>
      <c r="G116" s="53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2.75" customHeight="1" x14ac:dyDescent="0.25">
      <c r="A117" s="177"/>
      <c r="B117" s="18"/>
      <c r="C117" s="18"/>
      <c r="D117" s="53"/>
      <c r="E117" s="53"/>
      <c r="F117" s="53"/>
      <c r="G117" s="53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2.75" customHeight="1" x14ac:dyDescent="0.25">
      <c r="A118" s="177"/>
      <c r="B118" s="18"/>
      <c r="C118" s="18"/>
      <c r="D118" s="53"/>
      <c r="E118" s="53"/>
      <c r="F118" s="53"/>
      <c r="G118" s="53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2.75" customHeight="1" x14ac:dyDescent="0.25">
      <c r="A119" s="177"/>
      <c r="B119" s="18"/>
      <c r="C119" s="18"/>
      <c r="D119" s="53"/>
      <c r="E119" s="53"/>
      <c r="F119" s="53"/>
      <c r="G119" s="53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2.75" customHeight="1" x14ac:dyDescent="0.25">
      <c r="A120" s="177"/>
      <c r="B120" s="18"/>
      <c r="C120" s="18"/>
      <c r="D120" s="53"/>
      <c r="E120" s="53"/>
      <c r="F120" s="53"/>
      <c r="G120" s="53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2.75" customHeight="1" x14ac:dyDescent="0.25">
      <c r="A121" s="177"/>
      <c r="B121" s="18"/>
      <c r="C121" s="18"/>
      <c r="D121" s="53"/>
      <c r="E121" s="53"/>
      <c r="F121" s="53"/>
      <c r="G121" s="53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2.75" customHeight="1" x14ac:dyDescent="0.25">
      <c r="A122" s="177"/>
      <c r="B122" s="18"/>
      <c r="C122" s="18"/>
      <c r="D122" s="53"/>
      <c r="E122" s="53"/>
      <c r="F122" s="53"/>
      <c r="G122" s="53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2.75" customHeight="1" x14ac:dyDescent="0.25">
      <c r="A123" s="177"/>
      <c r="B123" s="18"/>
      <c r="C123" s="18"/>
      <c r="D123" s="53"/>
      <c r="E123" s="53"/>
      <c r="F123" s="53"/>
      <c r="G123" s="53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2.75" customHeight="1" x14ac:dyDescent="0.25">
      <c r="A124" s="177"/>
      <c r="B124" s="18"/>
      <c r="C124" s="18"/>
      <c r="D124" s="53"/>
      <c r="E124" s="53"/>
      <c r="F124" s="53"/>
      <c r="G124" s="53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2.75" customHeight="1" x14ac:dyDescent="0.25">
      <c r="A125" s="177"/>
      <c r="B125" s="18"/>
      <c r="C125" s="18"/>
      <c r="D125" s="53"/>
      <c r="E125" s="53"/>
      <c r="F125" s="53"/>
      <c r="G125" s="53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2.75" customHeight="1" x14ac:dyDescent="0.25">
      <c r="A126" s="177"/>
      <c r="B126" s="18"/>
      <c r="C126" s="18"/>
      <c r="D126" s="53"/>
      <c r="E126" s="53"/>
      <c r="F126" s="53"/>
      <c r="G126" s="53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2.75" customHeight="1" x14ac:dyDescent="0.25">
      <c r="A127" s="177"/>
      <c r="B127" s="18"/>
      <c r="C127" s="18"/>
      <c r="D127" s="53"/>
      <c r="E127" s="53"/>
      <c r="F127" s="53"/>
      <c r="G127" s="53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2.75" customHeight="1" x14ac:dyDescent="0.25">
      <c r="A128" s="177"/>
      <c r="B128" s="18"/>
      <c r="C128" s="18"/>
      <c r="D128" s="53"/>
      <c r="E128" s="53"/>
      <c r="F128" s="53"/>
      <c r="G128" s="53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2.75" customHeight="1" x14ac:dyDescent="0.25">
      <c r="A129" s="177"/>
      <c r="B129" s="18"/>
      <c r="C129" s="18"/>
      <c r="D129" s="53"/>
      <c r="E129" s="53"/>
      <c r="F129" s="53"/>
      <c r="G129" s="53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2.75" customHeight="1" x14ac:dyDescent="0.25">
      <c r="A130" s="177"/>
      <c r="B130" s="18"/>
      <c r="C130" s="18"/>
      <c r="D130" s="53"/>
      <c r="E130" s="53"/>
      <c r="F130" s="53"/>
      <c r="G130" s="53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2.75" customHeight="1" x14ac:dyDescent="0.25">
      <c r="A131" s="177"/>
      <c r="B131" s="18"/>
      <c r="C131" s="18"/>
      <c r="D131" s="53"/>
      <c r="E131" s="53"/>
      <c r="F131" s="53"/>
      <c r="G131" s="53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2.75" customHeight="1" x14ac:dyDescent="0.25">
      <c r="A132" s="177"/>
      <c r="B132" s="18"/>
      <c r="C132" s="18"/>
      <c r="D132" s="53"/>
      <c r="E132" s="53"/>
      <c r="F132" s="53"/>
      <c r="G132" s="53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2.75" customHeight="1" x14ac:dyDescent="0.25">
      <c r="A133" s="177"/>
      <c r="B133" s="18"/>
      <c r="C133" s="18"/>
      <c r="D133" s="53"/>
      <c r="E133" s="53"/>
      <c r="F133" s="53"/>
      <c r="G133" s="53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2.75" customHeight="1" x14ac:dyDescent="0.25">
      <c r="A134" s="177"/>
      <c r="B134" s="18"/>
      <c r="C134" s="18"/>
      <c r="D134" s="53"/>
      <c r="E134" s="53"/>
      <c r="F134" s="53"/>
      <c r="G134" s="53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2.75" customHeight="1" x14ac:dyDescent="0.25">
      <c r="A135" s="177"/>
      <c r="B135" s="18"/>
      <c r="C135" s="18"/>
      <c r="D135" s="53"/>
      <c r="E135" s="53"/>
      <c r="F135" s="53"/>
      <c r="G135" s="53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2.75" customHeight="1" x14ac:dyDescent="0.25">
      <c r="A136" s="177"/>
      <c r="B136" s="18"/>
      <c r="C136" s="18"/>
      <c r="D136" s="53"/>
      <c r="E136" s="53"/>
      <c r="F136" s="53"/>
      <c r="G136" s="53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2.75" customHeight="1" x14ac:dyDescent="0.25">
      <c r="A137" s="177"/>
      <c r="B137" s="18"/>
      <c r="C137" s="18"/>
      <c r="D137" s="53"/>
      <c r="E137" s="53"/>
      <c r="F137" s="53"/>
      <c r="G137" s="53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2.75" customHeight="1" x14ac:dyDescent="0.25">
      <c r="A138" s="177"/>
      <c r="B138" s="18"/>
      <c r="C138" s="18"/>
      <c r="D138" s="53"/>
      <c r="E138" s="53"/>
      <c r="F138" s="53"/>
      <c r="G138" s="53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2.75" customHeight="1" x14ac:dyDescent="0.25">
      <c r="A139" s="177"/>
      <c r="B139" s="18"/>
      <c r="C139" s="18"/>
      <c r="D139" s="53"/>
      <c r="E139" s="53"/>
      <c r="F139" s="53"/>
      <c r="G139" s="53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2.75" customHeight="1" x14ac:dyDescent="0.25">
      <c r="A140" s="177"/>
      <c r="B140" s="18"/>
      <c r="C140" s="18"/>
      <c r="D140" s="53"/>
      <c r="E140" s="53"/>
      <c r="F140" s="53"/>
      <c r="G140" s="53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2.75" customHeight="1" x14ac:dyDescent="0.25">
      <c r="A141" s="177"/>
      <c r="B141" s="18"/>
      <c r="C141" s="18"/>
      <c r="D141" s="53"/>
      <c r="E141" s="53"/>
      <c r="F141" s="53"/>
      <c r="G141" s="53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2.75" customHeight="1" x14ac:dyDescent="0.25">
      <c r="A142" s="177"/>
      <c r="B142" s="18"/>
      <c r="C142" s="18"/>
      <c r="D142" s="53"/>
      <c r="E142" s="53"/>
      <c r="F142" s="53"/>
      <c r="G142" s="53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2.75" customHeight="1" x14ac:dyDescent="0.25">
      <c r="A143" s="177"/>
      <c r="B143" s="18"/>
      <c r="C143" s="18"/>
      <c r="D143" s="53"/>
      <c r="E143" s="53"/>
      <c r="F143" s="53"/>
      <c r="G143" s="53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2.75" customHeight="1" x14ac:dyDescent="0.25">
      <c r="A144" s="177"/>
      <c r="B144" s="18"/>
      <c r="C144" s="18"/>
      <c r="D144" s="53"/>
      <c r="E144" s="53"/>
      <c r="F144" s="53"/>
      <c r="G144" s="53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2.75" customHeight="1" x14ac:dyDescent="0.25">
      <c r="A145" s="177"/>
      <c r="B145" s="18"/>
      <c r="C145" s="18"/>
      <c r="D145" s="53"/>
      <c r="E145" s="53"/>
      <c r="F145" s="53"/>
      <c r="G145" s="53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2.75" customHeight="1" x14ac:dyDescent="0.25">
      <c r="A146" s="177"/>
      <c r="B146" s="18"/>
      <c r="C146" s="18"/>
      <c r="D146" s="53"/>
      <c r="E146" s="53"/>
      <c r="F146" s="53"/>
      <c r="G146" s="53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2.75" customHeight="1" x14ac:dyDescent="0.25">
      <c r="A147" s="177"/>
      <c r="B147" s="18"/>
      <c r="C147" s="18"/>
      <c r="D147" s="53"/>
      <c r="E147" s="53"/>
      <c r="F147" s="53"/>
      <c r="G147" s="53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2.75" customHeight="1" x14ac:dyDescent="0.25">
      <c r="A148" s="177"/>
      <c r="B148" s="18"/>
      <c r="C148" s="18"/>
      <c r="D148" s="53"/>
      <c r="E148" s="53"/>
      <c r="F148" s="53"/>
      <c r="G148" s="53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2.75" customHeight="1" x14ac:dyDescent="0.25">
      <c r="A149" s="177"/>
      <c r="B149" s="18"/>
      <c r="C149" s="18"/>
      <c r="D149" s="53"/>
      <c r="E149" s="53"/>
      <c r="F149" s="53"/>
      <c r="G149" s="53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2.75" customHeight="1" x14ac:dyDescent="0.25">
      <c r="A150" s="177"/>
      <c r="B150" s="18"/>
      <c r="C150" s="18"/>
      <c r="D150" s="53"/>
      <c r="E150" s="53"/>
      <c r="F150" s="53"/>
      <c r="G150" s="53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2.75" customHeight="1" x14ac:dyDescent="0.25">
      <c r="A151" s="177"/>
      <c r="B151" s="18"/>
      <c r="C151" s="18"/>
      <c r="D151" s="53"/>
      <c r="E151" s="53"/>
      <c r="F151" s="53"/>
      <c r="G151" s="53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2.75" customHeight="1" x14ac:dyDescent="0.25">
      <c r="A152" s="177"/>
      <c r="B152" s="18"/>
      <c r="C152" s="18"/>
      <c r="D152" s="53"/>
      <c r="E152" s="53"/>
      <c r="F152" s="53"/>
      <c r="G152" s="53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2.75" customHeight="1" x14ac:dyDescent="0.25">
      <c r="A153" s="177"/>
      <c r="B153" s="18"/>
      <c r="C153" s="18"/>
      <c r="D153" s="53"/>
      <c r="E153" s="53"/>
      <c r="F153" s="53"/>
      <c r="G153" s="53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2.75" customHeight="1" x14ac:dyDescent="0.25">
      <c r="A154" s="177"/>
      <c r="B154" s="18"/>
      <c r="C154" s="18"/>
      <c r="D154" s="53"/>
      <c r="E154" s="53"/>
      <c r="F154" s="53"/>
      <c r="G154" s="53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2.75" customHeight="1" x14ac:dyDescent="0.25">
      <c r="A155" s="177"/>
      <c r="B155" s="18"/>
      <c r="C155" s="18"/>
      <c r="D155" s="53"/>
      <c r="E155" s="53"/>
      <c r="F155" s="53"/>
      <c r="G155" s="53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2.75" customHeight="1" x14ac:dyDescent="0.25">
      <c r="A156" s="177"/>
      <c r="B156" s="18"/>
      <c r="C156" s="18"/>
      <c r="D156" s="53"/>
      <c r="E156" s="53"/>
      <c r="F156" s="53"/>
      <c r="G156" s="53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2.75" customHeight="1" x14ac:dyDescent="0.25">
      <c r="A157" s="177"/>
      <c r="B157" s="18"/>
      <c r="C157" s="18"/>
      <c r="D157" s="53"/>
      <c r="E157" s="53"/>
      <c r="F157" s="53"/>
      <c r="G157" s="53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2.75" customHeight="1" x14ac:dyDescent="0.25">
      <c r="A158" s="177"/>
      <c r="B158" s="18"/>
      <c r="C158" s="18"/>
      <c r="D158" s="53"/>
      <c r="E158" s="53"/>
      <c r="F158" s="53"/>
      <c r="G158" s="53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2.75" customHeight="1" x14ac:dyDescent="0.25">
      <c r="A159" s="177"/>
      <c r="B159" s="18"/>
      <c r="C159" s="18"/>
      <c r="D159" s="53"/>
      <c r="E159" s="53"/>
      <c r="F159" s="53"/>
      <c r="G159" s="53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2.75" customHeight="1" x14ac:dyDescent="0.25">
      <c r="A160" s="177"/>
      <c r="B160" s="18"/>
      <c r="C160" s="18"/>
      <c r="D160" s="53"/>
      <c r="E160" s="53"/>
      <c r="F160" s="53"/>
      <c r="G160" s="53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2.75" customHeight="1" x14ac:dyDescent="0.25">
      <c r="A161" s="177"/>
      <c r="B161" s="18"/>
      <c r="C161" s="18"/>
      <c r="D161" s="53"/>
      <c r="E161" s="53"/>
      <c r="F161" s="53"/>
      <c r="G161" s="53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2.75" customHeight="1" x14ac:dyDescent="0.25">
      <c r="A162" s="177"/>
      <c r="B162" s="18"/>
      <c r="C162" s="18"/>
      <c r="D162" s="53"/>
      <c r="E162" s="53"/>
      <c r="F162" s="53"/>
      <c r="G162" s="53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2.75" customHeight="1" x14ac:dyDescent="0.25">
      <c r="A163" s="177"/>
      <c r="B163" s="18"/>
      <c r="C163" s="18"/>
      <c r="D163" s="53"/>
      <c r="E163" s="53"/>
      <c r="F163" s="53"/>
      <c r="G163" s="53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2.75" customHeight="1" x14ac:dyDescent="0.25">
      <c r="A164" s="177"/>
      <c r="B164" s="18"/>
      <c r="C164" s="18"/>
      <c r="D164" s="53"/>
      <c r="E164" s="53"/>
      <c r="F164" s="53"/>
      <c r="G164" s="53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2.75" customHeight="1" x14ac:dyDescent="0.25">
      <c r="A165" s="177"/>
      <c r="B165" s="18"/>
      <c r="C165" s="18"/>
      <c r="D165" s="53"/>
      <c r="E165" s="53"/>
      <c r="F165" s="53"/>
      <c r="G165" s="53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2.75" customHeight="1" x14ac:dyDescent="0.25">
      <c r="A166" s="177"/>
      <c r="B166" s="18"/>
      <c r="C166" s="18"/>
      <c r="D166" s="53"/>
      <c r="E166" s="53"/>
      <c r="F166" s="53"/>
      <c r="G166" s="53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2.75" customHeight="1" x14ac:dyDescent="0.25">
      <c r="A167" s="177"/>
      <c r="B167" s="18"/>
      <c r="C167" s="18"/>
      <c r="D167" s="53"/>
      <c r="E167" s="53"/>
      <c r="F167" s="53"/>
      <c r="G167" s="53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2.75" customHeight="1" x14ac:dyDescent="0.25">
      <c r="A168" s="177"/>
      <c r="B168" s="18"/>
      <c r="C168" s="18"/>
      <c r="D168" s="53"/>
      <c r="E168" s="53"/>
      <c r="F168" s="53"/>
      <c r="G168" s="53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2.75" customHeight="1" x14ac:dyDescent="0.25">
      <c r="A169" s="177"/>
      <c r="B169" s="18"/>
      <c r="C169" s="18"/>
      <c r="D169" s="53"/>
      <c r="E169" s="53"/>
      <c r="F169" s="53"/>
      <c r="G169" s="53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2.75" customHeight="1" x14ac:dyDescent="0.25">
      <c r="A170" s="177"/>
      <c r="B170" s="18"/>
      <c r="C170" s="18"/>
      <c r="D170" s="53"/>
      <c r="E170" s="53"/>
      <c r="F170" s="53"/>
      <c r="G170" s="53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2.75" customHeight="1" x14ac:dyDescent="0.25">
      <c r="A171" s="177"/>
      <c r="B171" s="18"/>
      <c r="C171" s="18"/>
      <c r="D171" s="53"/>
      <c r="E171" s="53"/>
      <c r="F171" s="53"/>
      <c r="G171" s="53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2.75" customHeight="1" x14ac:dyDescent="0.25">
      <c r="A172" s="177"/>
      <c r="B172" s="18"/>
      <c r="C172" s="18"/>
      <c r="D172" s="53"/>
      <c r="E172" s="53"/>
      <c r="F172" s="53"/>
      <c r="G172" s="53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2.75" customHeight="1" x14ac:dyDescent="0.25">
      <c r="A173" s="177"/>
      <c r="B173" s="18"/>
      <c r="C173" s="18"/>
      <c r="D173" s="53"/>
      <c r="E173" s="53"/>
      <c r="F173" s="53"/>
      <c r="G173" s="53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2.75" customHeight="1" x14ac:dyDescent="0.25">
      <c r="A174" s="177"/>
      <c r="B174" s="18"/>
      <c r="C174" s="18"/>
      <c r="D174" s="53"/>
      <c r="E174" s="53"/>
      <c r="F174" s="53"/>
      <c r="G174" s="53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2.75" customHeight="1" x14ac:dyDescent="0.25">
      <c r="A175" s="177"/>
      <c r="B175" s="18"/>
      <c r="C175" s="18"/>
      <c r="D175" s="53"/>
      <c r="E175" s="53"/>
      <c r="F175" s="53"/>
      <c r="G175" s="53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2.75" customHeight="1" x14ac:dyDescent="0.25">
      <c r="A176" s="177"/>
      <c r="B176" s="18"/>
      <c r="C176" s="18"/>
      <c r="D176" s="53"/>
      <c r="E176" s="53"/>
      <c r="F176" s="53"/>
      <c r="G176" s="53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2.75" customHeight="1" x14ac:dyDescent="0.25">
      <c r="A177" s="177"/>
      <c r="B177" s="18"/>
      <c r="C177" s="18"/>
      <c r="D177" s="53"/>
      <c r="E177" s="53"/>
      <c r="F177" s="53"/>
      <c r="G177" s="53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2.75" customHeight="1" x14ac:dyDescent="0.25">
      <c r="A178" s="177"/>
      <c r="B178" s="18"/>
      <c r="C178" s="18"/>
      <c r="D178" s="53"/>
      <c r="E178" s="53"/>
      <c r="F178" s="53"/>
      <c r="G178" s="53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2.75" customHeight="1" x14ac:dyDescent="0.25">
      <c r="A179" s="177"/>
      <c r="B179" s="18"/>
      <c r="C179" s="18"/>
      <c r="D179" s="53"/>
      <c r="E179" s="53"/>
      <c r="F179" s="53"/>
      <c r="G179" s="53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2.75" customHeight="1" x14ac:dyDescent="0.25">
      <c r="A180" s="177"/>
      <c r="B180" s="18"/>
      <c r="C180" s="18"/>
      <c r="D180" s="53"/>
      <c r="E180" s="53"/>
      <c r="F180" s="53"/>
      <c r="G180" s="53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2.75" customHeight="1" x14ac:dyDescent="0.25">
      <c r="A181" s="177"/>
      <c r="B181" s="18"/>
      <c r="C181" s="18"/>
      <c r="D181" s="53"/>
      <c r="E181" s="53"/>
      <c r="F181" s="53"/>
      <c r="G181" s="53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2.75" customHeight="1" x14ac:dyDescent="0.25">
      <c r="A182" s="177"/>
      <c r="B182" s="18"/>
      <c r="C182" s="18"/>
      <c r="D182" s="53"/>
      <c r="E182" s="53"/>
      <c r="F182" s="53"/>
      <c r="G182" s="53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2.75" customHeight="1" x14ac:dyDescent="0.25">
      <c r="A183" s="177"/>
      <c r="B183" s="18"/>
      <c r="C183" s="18"/>
      <c r="D183" s="53"/>
      <c r="E183" s="53"/>
      <c r="F183" s="53"/>
      <c r="G183" s="53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2.75" customHeight="1" x14ac:dyDescent="0.25">
      <c r="A184" s="177"/>
      <c r="B184" s="18"/>
      <c r="C184" s="18"/>
      <c r="D184" s="53"/>
      <c r="E184" s="53"/>
      <c r="F184" s="53"/>
      <c r="G184" s="53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2.75" customHeight="1" x14ac:dyDescent="0.25">
      <c r="A185" s="177"/>
      <c r="B185" s="18"/>
      <c r="C185" s="18"/>
      <c r="D185" s="53"/>
      <c r="E185" s="53"/>
      <c r="F185" s="53"/>
      <c r="G185" s="53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2.75" customHeight="1" x14ac:dyDescent="0.25">
      <c r="A186" s="177"/>
      <c r="B186" s="18"/>
      <c r="C186" s="18"/>
      <c r="D186" s="53"/>
      <c r="E186" s="53"/>
      <c r="F186" s="53"/>
      <c r="G186" s="53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2.75" customHeight="1" x14ac:dyDescent="0.25">
      <c r="A187" s="177"/>
      <c r="B187" s="18"/>
      <c r="C187" s="18"/>
      <c r="D187" s="53"/>
      <c r="E187" s="53"/>
      <c r="F187" s="53"/>
      <c r="G187" s="53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2.75" customHeight="1" x14ac:dyDescent="0.25">
      <c r="A188" s="177"/>
      <c r="B188" s="18"/>
      <c r="C188" s="18"/>
      <c r="D188" s="53"/>
      <c r="E188" s="53"/>
      <c r="F188" s="53"/>
      <c r="G188" s="53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2.75" customHeight="1" x14ac:dyDescent="0.25">
      <c r="A189" s="177"/>
      <c r="B189" s="18"/>
      <c r="C189" s="18"/>
      <c r="D189" s="53"/>
      <c r="E189" s="53"/>
      <c r="F189" s="53"/>
      <c r="G189" s="53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2.75" customHeight="1" x14ac:dyDescent="0.25">
      <c r="A190" s="177"/>
      <c r="B190" s="18"/>
      <c r="C190" s="18"/>
      <c r="D190" s="53"/>
      <c r="E190" s="53"/>
      <c r="F190" s="53"/>
      <c r="G190" s="53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2.75" customHeight="1" x14ac:dyDescent="0.25">
      <c r="A191" s="177"/>
      <c r="B191" s="18"/>
      <c r="C191" s="18"/>
      <c r="D191" s="53"/>
      <c r="E191" s="53"/>
      <c r="F191" s="53"/>
      <c r="G191" s="53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2.75" customHeight="1" x14ac:dyDescent="0.25">
      <c r="A192" s="177"/>
      <c r="B192" s="18"/>
      <c r="C192" s="18"/>
      <c r="D192" s="53"/>
      <c r="E192" s="53"/>
      <c r="F192" s="53"/>
      <c r="G192" s="53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2.75" customHeight="1" x14ac:dyDescent="0.25">
      <c r="A193" s="177"/>
      <c r="B193" s="18"/>
      <c r="C193" s="18"/>
      <c r="D193" s="53"/>
      <c r="E193" s="53"/>
      <c r="F193" s="53"/>
      <c r="G193" s="53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2.75" customHeight="1" x14ac:dyDescent="0.25">
      <c r="A194" s="177"/>
      <c r="B194" s="18"/>
      <c r="C194" s="18"/>
      <c r="D194" s="53"/>
      <c r="E194" s="53"/>
      <c r="F194" s="53"/>
      <c r="G194" s="53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2.75" customHeight="1" x14ac:dyDescent="0.25">
      <c r="A195" s="177"/>
      <c r="B195" s="18"/>
      <c r="C195" s="18"/>
      <c r="D195" s="53"/>
      <c r="E195" s="53"/>
      <c r="F195" s="53"/>
      <c r="G195" s="53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2.75" customHeight="1" x14ac:dyDescent="0.25">
      <c r="A196" s="177"/>
      <c r="B196" s="18"/>
      <c r="C196" s="18"/>
      <c r="D196" s="53"/>
      <c r="E196" s="53"/>
      <c r="F196" s="53"/>
      <c r="G196" s="53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2.75" customHeight="1" x14ac:dyDescent="0.25">
      <c r="A197" s="177"/>
      <c r="B197" s="18"/>
      <c r="C197" s="18"/>
      <c r="D197" s="53"/>
      <c r="E197" s="53"/>
      <c r="F197" s="53"/>
      <c r="G197" s="53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2.75" customHeight="1" x14ac:dyDescent="0.25">
      <c r="A198" s="177"/>
      <c r="B198" s="18"/>
      <c r="C198" s="18"/>
      <c r="D198" s="53"/>
      <c r="E198" s="53"/>
      <c r="F198" s="53"/>
      <c r="G198" s="53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2.75" customHeight="1" x14ac:dyDescent="0.25">
      <c r="A199" s="177"/>
      <c r="B199" s="18"/>
      <c r="C199" s="18"/>
      <c r="D199" s="53"/>
      <c r="E199" s="53"/>
      <c r="F199" s="53"/>
      <c r="G199" s="53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2.75" customHeight="1" x14ac:dyDescent="0.25">
      <c r="A200" s="177"/>
      <c r="B200" s="18"/>
      <c r="C200" s="18"/>
      <c r="D200" s="53"/>
      <c r="E200" s="53"/>
      <c r="F200" s="53"/>
      <c r="G200" s="53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2.75" customHeight="1" x14ac:dyDescent="0.25">
      <c r="A201" s="177"/>
      <c r="B201" s="18"/>
      <c r="C201" s="18"/>
      <c r="D201" s="53"/>
      <c r="E201" s="53"/>
      <c r="F201" s="53"/>
      <c r="G201" s="53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2.75" customHeight="1" x14ac:dyDescent="0.25">
      <c r="A202" s="177"/>
      <c r="B202" s="18"/>
      <c r="C202" s="18"/>
      <c r="D202" s="53"/>
      <c r="E202" s="53"/>
      <c r="F202" s="53"/>
      <c r="G202" s="53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2.75" customHeight="1" x14ac:dyDescent="0.25">
      <c r="A203" s="177"/>
      <c r="B203" s="18"/>
      <c r="C203" s="18"/>
      <c r="D203" s="53"/>
      <c r="E203" s="53"/>
      <c r="F203" s="53"/>
      <c r="G203" s="53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2.75" customHeight="1" x14ac:dyDescent="0.25">
      <c r="A204" s="177"/>
      <c r="B204" s="18"/>
      <c r="C204" s="18"/>
      <c r="D204" s="53"/>
      <c r="E204" s="53"/>
      <c r="F204" s="53"/>
      <c r="G204" s="53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2.75" customHeight="1" x14ac:dyDescent="0.25">
      <c r="A205" s="177"/>
      <c r="B205" s="18"/>
      <c r="C205" s="18"/>
      <c r="D205" s="53"/>
      <c r="E205" s="53"/>
      <c r="F205" s="53"/>
      <c r="G205" s="53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2.75" customHeight="1" x14ac:dyDescent="0.25">
      <c r="A206" s="177"/>
      <c r="B206" s="18"/>
      <c r="C206" s="18"/>
      <c r="D206" s="53"/>
      <c r="E206" s="53"/>
      <c r="F206" s="53"/>
      <c r="G206" s="53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2.75" customHeight="1" x14ac:dyDescent="0.25">
      <c r="A207" s="177"/>
      <c r="B207" s="18"/>
      <c r="C207" s="18"/>
      <c r="D207" s="53"/>
      <c r="E207" s="53"/>
      <c r="F207" s="53"/>
      <c r="G207" s="53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2.75" customHeight="1" x14ac:dyDescent="0.25">
      <c r="A208" s="177"/>
      <c r="B208" s="18"/>
      <c r="C208" s="18"/>
      <c r="D208" s="53"/>
      <c r="E208" s="53"/>
      <c r="F208" s="53"/>
      <c r="G208" s="53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2.75" customHeight="1" x14ac:dyDescent="0.25">
      <c r="A209" s="177"/>
      <c r="B209" s="18"/>
      <c r="C209" s="18"/>
      <c r="D209" s="53"/>
      <c r="E209" s="53"/>
      <c r="F209" s="53"/>
      <c r="G209" s="53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2.75" customHeight="1" x14ac:dyDescent="0.25">
      <c r="A210" s="177"/>
      <c r="B210" s="18"/>
      <c r="C210" s="18"/>
      <c r="D210" s="53"/>
      <c r="E210" s="53"/>
      <c r="F210" s="53"/>
      <c r="G210" s="53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2.75" customHeight="1" x14ac:dyDescent="0.25">
      <c r="A211" s="177"/>
      <c r="B211" s="18"/>
      <c r="C211" s="18"/>
      <c r="D211" s="53"/>
      <c r="E211" s="53"/>
      <c r="F211" s="53"/>
      <c r="G211" s="53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2.75" customHeight="1" x14ac:dyDescent="0.25">
      <c r="A212" s="177"/>
      <c r="B212" s="18"/>
      <c r="C212" s="18"/>
      <c r="D212" s="53"/>
      <c r="E212" s="53"/>
      <c r="F212" s="53"/>
      <c r="G212" s="53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2.75" customHeight="1" x14ac:dyDescent="0.25">
      <c r="A213" s="177"/>
      <c r="B213" s="18"/>
      <c r="C213" s="18"/>
      <c r="D213" s="53"/>
      <c r="E213" s="53"/>
      <c r="F213" s="53"/>
      <c r="G213" s="53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2.75" customHeight="1" x14ac:dyDescent="0.25">
      <c r="A214" s="177"/>
      <c r="B214" s="18"/>
      <c r="C214" s="18"/>
      <c r="D214" s="53"/>
      <c r="E214" s="53"/>
      <c r="F214" s="53"/>
      <c r="G214" s="53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2.75" customHeight="1" x14ac:dyDescent="0.25">
      <c r="A215" s="177"/>
      <c r="B215" s="18"/>
      <c r="C215" s="18"/>
      <c r="D215" s="53"/>
      <c r="E215" s="53"/>
      <c r="F215" s="53"/>
      <c r="G215" s="53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2.75" customHeight="1" x14ac:dyDescent="0.25">
      <c r="A216" s="177"/>
      <c r="B216" s="18"/>
      <c r="C216" s="18"/>
      <c r="D216" s="53"/>
      <c r="E216" s="53"/>
      <c r="F216" s="53"/>
      <c r="G216" s="53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2.75" customHeight="1" x14ac:dyDescent="0.25">
      <c r="A217" s="177"/>
      <c r="B217" s="18"/>
      <c r="C217" s="18"/>
      <c r="D217" s="53"/>
      <c r="E217" s="53"/>
      <c r="F217" s="53"/>
      <c r="G217" s="53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2.75" customHeight="1" x14ac:dyDescent="0.25">
      <c r="A218" s="177"/>
      <c r="B218" s="18"/>
      <c r="C218" s="18"/>
      <c r="D218" s="53"/>
      <c r="E218" s="53"/>
      <c r="F218" s="53"/>
      <c r="G218" s="53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2.75" customHeight="1" x14ac:dyDescent="0.25">
      <c r="A219" s="177"/>
      <c r="B219" s="18"/>
      <c r="C219" s="18"/>
      <c r="D219" s="53"/>
      <c r="E219" s="53"/>
      <c r="F219" s="53"/>
      <c r="G219" s="53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2.75" customHeight="1" x14ac:dyDescent="0.25">
      <c r="A220" s="177"/>
      <c r="B220" s="18"/>
      <c r="C220" s="18"/>
      <c r="D220" s="53"/>
      <c r="E220" s="53"/>
      <c r="F220" s="53"/>
      <c r="G220" s="53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2.75" customHeight="1" x14ac:dyDescent="0.25">
      <c r="A221" s="177"/>
      <c r="B221" s="18"/>
      <c r="C221" s="18"/>
      <c r="D221" s="53"/>
      <c r="E221" s="53"/>
      <c r="F221" s="53"/>
      <c r="G221" s="53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2.75" customHeight="1" x14ac:dyDescent="0.25">
      <c r="A222" s="177"/>
      <c r="B222" s="18"/>
      <c r="C222" s="18"/>
      <c r="D222" s="53"/>
      <c r="E222" s="53"/>
      <c r="F222" s="53"/>
      <c r="G222" s="53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2.75" customHeight="1" x14ac:dyDescent="0.25">
      <c r="A223" s="177"/>
      <c r="B223" s="18"/>
      <c r="C223" s="18"/>
      <c r="D223" s="53"/>
      <c r="E223" s="53"/>
      <c r="F223" s="53"/>
      <c r="G223" s="53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2.75" customHeight="1" x14ac:dyDescent="0.25">
      <c r="A224" s="177"/>
      <c r="B224" s="18"/>
      <c r="C224" s="18"/>
      <c r="D224" s="53"/>
      <c r="E224" s="53"/>
      <c r="F224" s="53"/>
      <c r="G224" s="53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2.75" customHeight="1" x14ac:dyDescent="0.25">
      <c r="A225" s="177"/>
      <c r="B225" s="18"/>
      <c r="C225" s="18"/>
      <c r="D225" s="53"/>
      <c r="E225" s="53"/>
      <c r="F225" s="53"/>
      <c r="G225" s="53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2.75" customHeight="1" x14ac:dyDescent="0.25">
      <c r="A226" s="177"/>
      <c r="B226" s="18"/>
      <c r="C226" s="18"/>
      <c r="D226" s="53"/>
      <c r="E226" s="53"/>
      <c r="F226" s="53"/>
      <c r="G226" s="53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2.75" customHeight="1" x14ac:dyDescent="0.25">
      <c r="A227" s="177"/>
      <c r="B227" s="18"/>
      <c r="C227" s="18"/>
      <c r="D227" s="53"/>
      <c r="E227" s="53"/>
      <c r="F227" s="53"/>
      <c r="G227" s="53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2.75" customHeight="1" x14ac:dyDescent="0.25">
      <c r="A228" s="177"/>
      <c r="B228" s="18"/>
      <c r="C228" s="18"/>
      <c r="D228" s="53"/>
      <c r="E228" s="53"/>
      <c r="F228" s="53"/>
      <c r="G228" s="53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2.75" customHeight="1" x14ac:dyDescent="0.25">
      <c r="A229" s="177"/>
      <c r="B229" s="18"/>
      <c r="C229" s="18"/>
      <c r="D229" s="53"/>
      <c r="E229" s="53"/>
      <c r="F229" s="53"/>
      <c r="G229" s="53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2.75" customHeight="1" x14ac:dyDescent="0.25">
      <c r="A230" s="177"/>
      <c r="B230" s="18"/>
      <c r="C230" s="18"/>
      <c r="D230" s="53"/>
      <c r="E230" s="53"/>
      <c r="F230" s="53"/>
      <c r="G230" s="53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2.75" customHeight="1" x14ac:dyDescent="0.25">
      <c r="A231" s="177"/>
      <c r="B231" s="18"/>
      <c r="C231" s="18"/>
      <c r="D231" s="53"/>
      <c r="E231" s="53"/>
      <c r="F231" s="53"/>
      <c r="G231" s="53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2.75" customHeight="1" x14ac:dyDescent="0.25">
      <c r="A232" s="177"/>
      <c r="B232" s="18"/>
      <c r="C232" s="18"/>
      <c r="D232" s="53"/>
      <c r="E232" s="53"/>
      <c r="F232" s="53"/>
      <c r="G232" s="53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2.75" customHeight="1" x14ac:dyDescent="0.25">
      <c r="A233" s="177"/>
      <c r="B233" s="18"/>
      <c r="C233" s="18"/>
      <c r="D233" s="53"/>
      <c r="E233" s="53"/>
      <c r="F233" s="53"/>
      <c r="G233" s="53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2.75" customHeight="1" x14ac:dyDescent="0.25">
      <c r="A234" s="177"/>
      <c r="B234" s="18"/>
      <c r="C234" s="18"/>
      <c r="D234" s="53"/>
      <c r="E234" s="53"/>
      <c r="F234" s="53"/>
      <c r="G234" s="53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2.75" customHeight="1" x14ac:dyDescent="0.25">
      <c r="A235" s="177"/>
      <c r="B235" s="18"/>
      <c r="C235" s="18"/>
      <c r="D235" s="53"/>
      <c r="E235" s="53"/>
      <c r="F235" s="53"/>
      <c r="G235" s="53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2.75" customHeight="1" x14ac:dyDescent="0.25">
      <c r="A236" s="177"/>
      <c r="B236" s="18"/>
      <c r="C236" s="18"/>
      <c r="D236" s="53"/>
      <c r="E236" s="53"/>
      <c r="F236" s="53"/>
      <c r="G236" s="53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2.75" customHeight="1" x14ac:dyDescent="0.25">
      <c r="A237" s="177"/>
      <c r="B237" s="18"/>
      <c r="C237" s="18"/>
      <c r="D237" s="53"/>
      <c r="E237" s="53"/>
      <c r="F237" s="53"/>
      <c r="G237" s="53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2.75" customHeight="1" x14ac:dyDescent="0.25">
      <c r="A238" s="177"/>
      <c r="B238" s="18"/>
      <c r="C238" s="18"/>
      <c r="D238" s="53"/>
      <c r="E238" s="53"/>
      <c r="F238" s="53"/>
      <c r="G238" s="53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2.75" customHeight="1" x14ac:dyDescent="0.25">
      <c r="A239" s="177"/>
      <c r="B239" s="18"/>
      <c r="C239" s="18"/>
      <c r="D239" s="53"/>
      <c r="E239" s="53"/>
      <c r="F239" s="53"/>
      <c r="G239" s="53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2.75" customHeight="1" x14ac:dyDescent="0.25">
      <c r="A240" s="177"/>
      <c r="B240" s="18"/>
      <c r="C240" s="18"/>
      <c r="D240" s="53"/>
      <c r="E240" s="53"/>
      <c r="F240" s="53"/>
      <c r="G240" s="53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2.75" customHeight="1" x14ac:dyDescent="0.25">
      <c r="A241" s="177"/>
      <c r="B241" s="18"/>
      <c r="C241" s="18"/>
      <c r="D241" s="53"/>
      <c r="E241" s="53"/>
      <c r="F241" s="53"/>
      <c r="G241" s="53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2.75" customHeight="1" x14ac:dyDescent="0.25">
      <c r="A242" s="177"/>
      <c r="B242" s="18"/>
      <c r="C242" s="18"/>
      <c r="D242" s="53"/>
      <c r="E242" s="53"/>
      <c r="F242" s="53"/>
      <c r="G242" s="53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2.75" customHeight="1" x14ac:dyDescent="0.25">
      <c r="A243" s="177"/>
      <c r="B243" s="18"/>
      <c r="C243" s="18"/>
      <c r="D243" s="53"/>
      <c r="E243" s="53"/>
      <c r="F243" s="53"/>
      <c r="G243" s="53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2.75" customHeight="1" x14ac:dyDescent="0.25">
      <c r="A244" s="177"/>
      <c r="B244" s="18"/>
      <c r="C244" s="18"/>
      <c r="D244" s="53"/>
      <c r="E244" s="53"/>
      <c r="F244" s="53"/>
      <c r="G244" s="53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2.75" customHeight="1" x14ac:dyDescent="0.25">
      <c r="A245" s="177"/>
      <c r="B245" s="18"/>
      <c r="C245" s="18"/>
      <c r="D245" s="53"/>
      <c r="E245" s="53"/>
      <c r="F245" s="53"/>
      <c r="G245" s="53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2.75" customHeight="1" x14ac:dyDescent="0.25">
      <c r="A246" s="177"/>
      <c r="B246" s="18"/>
      <c r="C246" s="18"/>
      <c r="D246" s="53"/>
      <c r="E246" s="53"/>
      <c r="F246" s="53"/>
      <c r="G246" s="53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2.75" customHeight="1" x14ac:dyDescent="0.25">
      <c r="A247" s="177"/>
      <c r="B247" s="18"/>
      <c r="C247" s="18"/>
      <c r="D247" s="53"/>
      <c r="E247" s="53"/>
      <c r="F247" s="53"/>
      <c r="G247" s="53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2.75" customHeight="1" x14ac:dyDescent="0.25">
      <c r="A248" s="177"/>
      <c r="B248" s="18"/>
      <c r="C248" s="18"/>
      <c r="D248" s="53"/>
      <c r="E248" s="53"/>
      <c r="F248" s="53"/>
      <c r="G248" s="53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2.75" customHeight="1" x14ac:dyDescent="0.25">
      <c r="A249" s="177"/>
      <c r="B249" s="18"/>
      <c r="C249" s="18"/>
      <c r="D249" s="53"/>
      <c r="E249" s="53"/>
      <c r="F249" s="53"/>
      <c r="G249" s="53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2.75" customHeight="1" x14ac:dyDescent="0.25">
      <c r="A250" s="177"/>
      <c r="B250" s="18"/>
      <c r="C250" s="18"/>
      <c r="D250" s="53"/>
      <c r="E250" s="53"/>
      <c r="F250" s="53"/>
      <c r="G250" s="53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2.75" customHeight="1" x14ac:dyDescent="0.25">
      <c r="A251" s="177"/>
      <c r="B251" s="18"/>
      <c r="C251" s="18"/>
      <c r="D251" s="53"/>
      <c r="E251" s="53"/>
      <c r="F251" s="53"/>
      <c r="G251" s="53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2.75" customHeight="1" x14ac:dyDescent="0.25">
      <c r="A252" s="177"/>
      <c r="B252" s="18"/>
      <c r="C252" s="18"/>
      <c r="D252" s="53"/>
      <c r="E252" s="53"/>
      <c r="F252" s="53"/>
      <c r="G252" s="53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2.75" customHeight="1" x14ac:dyDescent="0.25">
      <c r="A253" s="177"/>
      <c r="B253" s="18"/>
      <c r="C253" s="18"/>
      <c r="D253" s="53"/>
      <c r="E253" s="53"/>
      <c r="F253" s="53"/>
      <c r="G253" s="53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2.75" customHeight="1" x14ac:dyDescent="0.25">
      <c r="A254" s="177"/>
      <c r="B254" s="18"/>
      <c r="C254" s="18"/>
      <c r="D254" s="53"/>
      <c r="E254" s="53"/>
      <c r="F254" s="53"/>
      <c r="G254" s="53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2.75" customHeight="1" x14ac:dyDescent="0.25">
      <c r="A255" s="177"/>
      <c r="B255" s="18"/>
      <c r="C255" s="18"/>
      <c r="D255" s="53"/>
      <c r="E255" s="53"/>
      <c r="F255" s="53"/>
      <c r="G255" s="53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2.75" customHeight="1" x14ac:dyDescent="0.25">
      <c r="A256" s="177"/>
      <c r="B256" s="18"/>
      <c r="C256" s="18"/>
      <c r="D256" s="53"/>
      <c r="E256" s="53"/>
      <c r="F256" s="53"/>
      <c r="G256" s="53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2.75" customHeight="1" x14ac:dyDescent="0.25">
      <c r="A257" s="177"/>
      <c r="B257" s="18"/>
      <c r="C257" s="18"/>
      <c r="D257" s="53"/>
      <c r="E257" s="53"/>
      <c r="F257" s="53"/>
      <c r="G257" s="53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2.75" customHeight="1" x14ac:dyDescent="0.25">
      <c r="A258" s="177"/>
      <c r="B258" s="18"/>
      <c r="C258" s="18"/>
      <c r="D258" s="53"/>
      <c r="E258" s="53"/>
      <c r="F258" s="53"/>
      <c r="G258" s="53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2.75" customHeight="1" x14ac:dyDescent="0.25">
      <c r="A259" s="177"/>
      <c r="B259" s="18"/>
      <c r="C259" s="18"/>
      <c r="D259" s="53"/>
      <c r="E259" s="53"/>
      <c r="F259" s="53"/>
      <c r="G259" s="53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2.75" customHeight="1" x14ac:dyDescent="0.25">
      <c r="A260" s="177"/>
      <c r="B260" s="18"/>
      <c r="C260" s="18"/>
      <c r="D260" s="53"/>
      <c r="E260" s="53"/>
      <c r="F260" s="53"/>
      <c r="G260" s="53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2.75" customHeight="1" x14ac:dyDescent="0.25">
      <c r="A261" s="177"/>
      <c r="B261" s="18"/>
      <c r="C261" s="18"/>
      <c r="D261" s="53"/>
      <c r="E261" s="53"/>
      <c r="F261" s="53"/>
      <c r="G261" s="53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2.75" customHeight="1" x14ac:dyDescent="0.25">
      <c r="A262" s="177"/>
      <c r="B262" s="18"/>
      <c r="C262" s="18"/>
      <c r="D262" s="53"/>
      <c r="E262" s="53"/>
      <c r="F262" s="53"/>
      <c r="G262" s="53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2.75" customHeight="1" x14ac:dyDescent="0.25">
      <c r="A263" s="177"/>
      <c r="B263" s="18"/>
      <c r="C263" s="18"/>
      <c r="D263" s="53"/>
      <c r="E263" s="53"/>
      <c r="F263" s="53"/>
      <c r="G263" s="53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2.75" customHeight="1" x14ac:dyDescent="0.25">
      <c r="A264" s="177"/>
      <c r="B264" s="18"/>
      <c r="C264" s="18"/>
      <c r="D264" s="53"/>
      <c r="E264" s="53"/>
      <c r="F264" s="53"/>
      <c r="G264" s="53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2.75" customHeight="1" x14ac:dyDescent="0.25">
      <c r="A265" s="177"/>
      <c r="B265" s="18"/>
      <c r="C265" s="18"/>
      <c r="D265" s="53"/>
      <c r="E265" s="53"/>
      <c r="F265" s="53"/>
      <c r="G265" s="53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2.75" customHeight="1" x14ac:dyDescent="0.25">
      <c r="A266" s="177"/>
      <c r="B266" s="18"/>
      <c r="C266" s="18"/>
      <c r="D266" s="53"/>
      <c r="E266" s="53"/>
      <c r="F266" s="53"/>
      <c r="G266" s="53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2.75" customHeight="1" x14ac:dyDescent="0.25">
      <c r="A267" s="177"/>
      <c r="B267" s="18"/>
      <c r="C267" s="18"/>
      <c r="D267" s="53"/>
      <c r="E267" s="53"/>
      <c r="F267" s="53"/>
      <c r="G267" s="53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2.75" customHeight="1" x14ac:dyDescent="0.25">
      <c r="A268" s="177"/>
      <c r="B268" s="18"/>
      <c r="C268" s="18"/>
      <c r="D268" s="53"/>
      <c r="E268" s="53"/>
      <c r="F268" s="53"/>
      <c r="G268" s="53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2.75" customHeight="1" x14ac:dyDescent="0.25">
      <c r="A269" s="177"/>
      <c r="B269" s="18"/>
      <c r="C269" s="18"/>
      <c r="D269" s="53"/>
      <c r="E269" s="53"/>
      <c r="F269" s="53"/>
      <c r="G269" s="53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2.75" customHeight="1" x14ac:dyDescent="0.25">
      <c r="A270" s="177"/>
      <c r="B270" s="18"/>
      <c r="C270" s="18"/>
      <c r="D270" s="53"/>
      <c r="E270" s="53"/>
      <c r="F270" s="53"/>
      <c r="G270" s="53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2.75" customHeight="1" x14ac:dyDescent="0.25">
      <c r="A271" s="177"/>
      <c r="B271" s="18"/>
      <c r="C271" s="18"/>
      <c r="D271" s="53"/>
      <c r="E271" s="53"/>
      <c r="F271" s="53"/>
      <c r="G271" s="53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2.75" customHeight="1" x14ac:dyDescent="0.25">
      <c r="A272" s="177"/>
      <c r="B272" s="18"/>
      <c r="C272" s="18"/>
      <c r="D272" s="53"/>
      <c r="E272" s="53"/>
      <c r="F272" s="53"/>
      <c r="G272" s="53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2.75" customHeight="1" x14ac:dyDescent="0.25">
      <c r="A273" s="177"/>
      <c r="B273" s="18"/>
      <c r="C273" s="18"/>
      <c r="D273" s="53"/>
      <c r="E273" s="53"/>
      <c r="F273" s="53"/>
      <c r="G273" s="53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2.75" customHeight="1" x14ac:dyDescent="0.25">
      <c r="A274" s="177"/>
      <c r="B274" s="18"/>
      <c r="C274" s="18"/>
      <c r="D274" s="53"/>
      <c r="E274" s="53"/>
      <c r="F274" s="53"/>
      <c r="G274" s="53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2.75" customHeight="1" x14ac:dyDescent="0.25">
      <c r="A275" s="177"/>
      <c r="B275" s="18"/>
      <c r="C275" s="18"/>
      <c r="D275" s="53"/>
      <c r="E275" s="53"/>
      <c r="F275" s="53"/>
      <c r="G275" s="53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2.75" customHeight="1" x14ac:dyDescent="0.25">
      <c r="A276" s="177"/>
      <c r="B276" s="18"/>
      <c r="C276" s="18"/>
      <c r="D276" s="53"/>
      <c r="E276" s="53"/>
      <c r="F276" s="53"/>
      <c r="G276" s="53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2.75" customHeight="1" x14ac:dyDescent="0.25">
      <c r="A277" s="177"/>
      <c r="B277" s="18"/>
      <c r="C277" s="18"/>
      <c r="D277" s="53"/>
      <c r="E277" s="53"/>
      <c r="F277" s="53"/>
      <c r="G277" s="53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2.75" customHeight="1" x14ac:dyDescent="0.25">
      <c r="A278" s="177"/>
      <c r="B278" s="18"/>
      <c r="C278" s="18"/>
      <c r="D278" s="53"/>
      <c r="E278" s="53"/>
      <c r="F278" s="53"/>
      <c r="G278" s="53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2.75" customHeight="1" x14ac:dyDescent="0.25">
      <c r="A279" s="177"/>
      <c r="B279" s="18"/>
      <c r="C279" s="18"/>
      <c r="D279" s="53"/>
      <c r="E279" s="53"/>
      <c r="F279" s="53"/>
      <c r="G279" s="53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2.75" customHeight="1" x14ac:dyDescent="0.25">
      <c r="A280" s="177"/>
      <c r="B280" s="18"/>
      <c r="C280" s="18"/>
      <c r="D280" s="53"/>
      <c r="E280" s="53"/>
      <c r="F280" s="53"/>
      <c r="G280" s="53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2.75" customHeight="1" x14ac:dyDescent="0.25">
      <c r="A281" s="177"/>
      <c r="B281" s="18"/>
      <c r="C281" s="18"/>
      <c r="D281" s="53"/>
      <c r="E281" s="53"/>
      <c r="F281" s="53"/>
      <c r="G281" s="53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2.75" customHeight="1" x14ac:dyDescent="0.25">
      <c r="A282" s="177"/>
      <c r="B282" s="18"/>
      <c r="C282" s="18"/>
      <c r="D282" s="53"/>
      <c r="E282" s="53"/>
      <c r="F282" s="53"/>
      <c r="G282" s="53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2.75" customHeight="1" x14ac:dyDescent="0.25">
      <c r="A283" s="177"/>
      <c r="B283" s="18"/>
      <c r="C283" s="18"/>
      <c r="D283" s="53"/>
      <c r="E283" s="53"/>
      <c r="F283" s="53"/>
      <c r="G283" s="53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2.75" customHeight="1" x14ac:dyDescent="0.25">
      <c r="A284" s="177"/>
      <c r="B284" s="18"/>
      <c r="C284" s="18"/>
      <c r="D284" s="53"/>
      <c r="E284" s="53"/>
      <c r="F284" s="53"/>
      <c r="G284" s="53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2.75" customHeight="1" x14ac:dyDescent="0.25">
      <c r="A285" s="177"/>
      <c r="B285" s="18"/>
      <c r="C285" s="18"/>
      <c r="D285" s="53"/>
      <c r="E285" s="53"/>
      <c r="F285" s="53"/>
      <c r="G285" s="53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2.75" customHeight="1" x14ac:dyDescent="0.25">
      <c r="A286" s="177"/>
      <c r="B286" s="18"/>
      <c r="C286" s="18"/>
      <c r="D286" s="53"/>
      <c r="E286" s="53"/>
      <c r="F286" s="53"/>
      <c r="G286" s="53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2.75" customHeight="1" x14ac:dyDescent="0.25">
      <c r="A287" s="177"/>
      <c r="B287" s="18"/>
      <c r="C287" s="18"/>
      <c r="D287" s="53"/>
      <c r="E287" s="53"/>
      <c r="F287" s="53"/>
      <c r="G287" s="53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2.75" customHeight="1" x14ac:dyDescent="0.25">
      <c r="A288" s="177"/>
      <c r="B288" s="18"/>
      <c r="C288" s="18"/>
      <c r="D288" s="53"/>
      <c r="E288" s="53"/>
      <c r="F288" s="53"/>
      <c r="G288" s="53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2.75" customHeight="1" x14ac:dyDescent="0.25">
      <c r="A289" s="177"/>
      <c r="B289" s="18"/>
      <c r="C289" s="18"/>
      <c r="D289" s="53"/>
      <c r="E289" s="53"/>
      <c r="F289" s="53"/>
      <c r="G289" s="53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2.75" customHeight="1" x14ac:dyDescent="0.25">
      <c r="A290" s="177"/>
      <c r="B290" s="18"/>
      <c r="C290" s="18"/>
      <c r="D290" s="53"/>
      <c r="E290" s="53"/>
      <c r="F290" s="53"/>
      <c r="G290" s="53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2.75" customHeight="1" x14ac:dyDescent="0.25">
      <c r="A291" s="177"/>
      <c r="B291" s="18"/>
      <c r="C291" s="18"/>
      <c r="D291" s="53"/>
      <c r="E291" s="53"/>
      <c r="F291" s="53"/>
      <c r="G291" s="53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2.75" customHeight="1" x14ac:dyDescent="0.25">
      <c r="A292" s="177"/>
      <c r="B292" s="18"/>
      <c r="C292" s="18"/>
      <c r="D292" s="53"/>
      <c r="E292" s="53"/>
      <c r="F292" s="53"/>
      <c r="G292" s="53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2.75" customHeight="1" x14ac:dyDescent="0.25">
      <c r="A293" s="177"/>
      <c r="B293" s="18"/>
      <c r="C293" s="18"/>
      <c r="D293" s="53"/>
      <c r="E293" s="53"/>
      <c r="F293" s="53"/>
      <c r="G293" s="53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2.75" customHeight="1" x14ac:dyDescent="0.25">
      <c r="A294" s="177"/>
      <c r="B294" s="18"/>
      <c r="C294" s="18"/>
      <c r="D294" s="53"/>
      <c r="E294" s="53"/>
      <c r="F294" s="53"/>
      <c r="G294" s="53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2.75" customHeight="1" x14ac:dyDescent="0.25">
      <c r="A295" s="177"/>
      <c r="B295" s="18"/>
      <c r="C295" s="18"/>
      <c r="D295" s="53"/>
      <c r="E295" s="53"/>
      <c r="F295" s="53"/>
      <c r="G295" s="53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2.75" customHeight="1" x14ac:dyDescent="0.25">
      <c r="A296" s="177"/>
      <c r="B296" s="18"/>
      <c r="C296" s="18"/>
      <c r="D296" s="53"/>
      <c r="E296" s="53"/>
      <c r="F296" s="53"/>
      <c r="G296" s="53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2.75" customHeight="1" x14ac:dyDescent="0.25">
      <c r="A297" s="177"/>
      <c r="B297" s="18"/>
      <c r="C297" s="18"/>
      <c r="D297" s="53"/>
      <c r="E297" s="53"/>
      <c r="F297" s="53"/>
      <c r="G297" s="53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2.75" customHeight="1" x14ac:dyDescent="0.25">
      <c r="A298" s="177"/>
      <c r="B298" s="18"/>
      <c r="C298" s="18"/>
      <c r="D298" s="53"/>
      <c r="E298" s="53"/>
      <c r="F298" s="53"/>
      <c r="G298" s="53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2.75" customHeight="1" x14ac:dyDescent="0.25">
      <c r="A299" s="177"/>
      <c r="B299" s="18"/>
      <c r="C299" s="18"/>
      <c r="D299" s="53"/>
      <c r="E299" s="53"/>
      <c r="F299" s="53"/>
      <c r="G299" s="53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2.75" customHeight="1" x14ac:dyDescent="0.25">
      <c r="A300" s="177"/>
      <c r="B300" s="18"/>
      <c r="C300" s="18"/>
      <c r="D300" s="53"/>
      <c r="E300" s="53"/>
      <c r="F300" s="53"/>
      <c r="G300" s="53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2.75" customHeight="1" x14ac:dyDescent="0.25">
      <c r="A301" s="177"/>
      <c r="B301" s="18"/>
      <c r="C301" s="18"/>
      <c r="D301" s="53"/>
      <c r="E301" s="53"/>
      <c r="F301" s="53"/>
      <c r="G301" s="53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2.75" customHeight="1" x14ac:dyDescent="0.25">
      <c r="A302" s="177"/>
      <c r="B302" s="18"/>
      <c r="C302" s="18"/>
      <c r="D302" s="53"/>
      <c r="E302" s="53"/>
      <c r="F302" s="53"/>
      <c r="G302" s="53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2.75" customHeight="1" x14ac:dyDescent="0.25">
      <c r="A303" s="177"/>
      <c r="B303" s="18"/>
      <c r="C303" s="18"/>
      <c r="D303" s="53"/>
      <c r="E303" s="53"/>
      <c r="F303" s="53"/>
      <c r="G303" s="53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2.75" customHeight="1" x14ac:dyDescent="0.25">
      <c r="A304" s="177"/>
      <c r="B304" s="18"/>
      <c r="C304" s="18"/>
      <c r="D304" s="53"/>
      <c r="E304" s="53"/>
      <c r="F304" s="53"/>
      <c r="G304" s="53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2.75" customHeight="1" x14ac:dyDescent="0.25">
      <c r="A305" s="177"/>
      <c r="B305" s="18"/>
      <c r="C305" s="18"/>
      <c r="D305" s="53"/>
      <c r="E305" s="53"/>
      <c r="F305" s="53"/>
      <c r="G305" s="53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2.75" customHeight="1" x14ac:dyDescent="0.25">
      <c r="A306" s="177"/>
      <c r="B306" s="18"/>
      <c r="C306" s="18"/>
      <c r="D306" s="53"/>
      <c r="E306" s="53"/>
      <c r="F306" s="53"/>
      <c r="G306" s="53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2.75" customHeight="1" x14ac:dyDescent="0.25">
      <c r="A307" s="177"/>
      <c r="B307" s="18"/>
      <c r="C307" s="18"/>
      <c r="D307" s="53"/>
      <c r="E307" s="53"/>
      <c r="F307" s="53"/>
      <c r="G307" s="53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2.75" customHeight="1" x14ac:dyDescent="0.25">
      <c r="A308" s="177"/>
      <c r="B308" s="18"/>
      <c r="C308" s="18"/>
      <c r="D308" s="53"/>
      <c r="E308" s="53"/>
      <c r="F308" s="53"/>
      <c r="G308" s="53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2.75" customHeight="1" x14ac:dyDescent="0.25">
      <c r="A309" s="177"/>
      <c r="B309" s="18"/>
      <c r="C309" s="18"/>
      <c r="D309" s="53"/>
      <c r="E309" s="53"/>
      <c r="F309" s="53"/>
      <c r="G309" s="53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2.75" customHeight="1" x14ac:dyDescent="0.25">
      <c r="A310" s="177"/>
      <c r="B310" s="18"/>
      <c r="C310" s="18"/>
      <c r="D310" s="53"/>
      <c r="E310" s="53"/>
      <c r="F310" s="53"/>
      <c r="G310" s="53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2.75" customHeight="1" x14ac:dyDescent="0.25">
      <c r="A311" s="177"/>
      <c r="B311" s="18"/>
      <c r="C311" s="18"/>
      <c r="D311" s="53"/>
      <c r="E311" s="53"/>
      <c r="F311" s="53"/>
      <c r="G311" s="53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2.75" customHeight="1" x14ac:dyDescent="0.25">
      <c r="A312" s="177"/>
      <c r="B312" s="18"/>
      <c r="C312" s="18"/>
      <c r="D312" s="53"/>
      <c r="E312" s="53"/>
      <c r="F312" s="53"/>
      <c r="G312" s="53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2.75" customHeight="1" x14ac:dyDescent="0.25">
      <c r="A313" s="177"/>
      <c r="B313" s="18"/>
      <c r="C313" s="18"/>
      <c r="D313" s="53"/>
      <c r="E313" s="53"/>
      <c r="F313" s="53"/>
      <c r="G313" s="53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2.75" customHeight="1" x14ac:dyDescent="0.25">
      <c r="A314" s="177"/>
      <c r="B314" s="18"/>
      <c r="C314" s="18"/>
      <c r="D314" s="53"/>
      <c r="E314" s="53"/>
      <c r="F314" s="53"/>
      <c r="G314" s="53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2.75" customHeight="1" x14ac:dyDescent="0.25">
      <c r="A315" s="177"/>
      <c r="B315" s="18"/>
      <c r="C315" s="18"/>
      <c r="D315" s="53"/>
      <c r="E315" s="53"/>
      <c r="F315" s="53"/>
      <c r="G315" s="53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2.75" customHeight="1" x14ac:dyDescent="0.25">
      <c r="A316" s="177"/>
      <c r="B316" s="18"/>
      <c r="C316" s="18"/>
      <c r="D316" s="53"/>
      <c r="E316" s="53"/>
      <c r="F316" s="53"/>
      <c r="G316" s="53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2.75" customHeight="1" x14ac:dyDescent="0.25">
      <c r="A317" s="177"/>
      <c r="B317" s="18"/>
      <c r="C317" s="18"/>
      <c r="D317" s="53"/>
      <c r="E317" s="53"/>
      <c r="F317" s="53"/>
      <c r="G317" s="53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2.75" customHeight="1" x14ac:dyDescent="0.25">
      <c r="A318" s="177"/>
      <c r="B318" s="18"/>
      <c r="C318" s="18"/>
      <c r="D318" s="53"/>
      <c r="E318" s="53"/>
      <c r="F318" s="53"/>
      <c r="G318" s="53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2.75" customHeight="1" x14ac:dyDescent="0.25">
      <c r="A319" s="177"/>
      <c r="B319" s="18"/>
      <c r="C319" s="18"/>
      <c r="D319" s="53"/>
      <c r="E319" s="53"/>
      <c r="F319" s="53"/>
      <c r="G319" s="53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2.75" customHeight="1" x14ac:dyDescent="0.25">
      <c r="A320" s="177"/>
      <c r="B320" s="18"/>
      <c r="C320" s="18"/>
      <c r="D320" s="53"/>
      <c r="E320" s="53"/>
      <c r="F320" s="53"/>
      <c r="G320" s="53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2.75" customHeight="1" x14ac:dyDescent="0.25">
      <c r="A321" s="177"/>
      <c r="B321" s="18"/>
      <c r="C321" s="18"/>
      <c r="D321" s="53"/>
      <c r="E321" s="53"/>
      <c r="F321" s="53"/>
      <c r="G321" s="53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2.75" customHeight="1" x14ac:dyDescent="0.25">
      <c r="A322" s="177"/>
      <c r="B322" s="18"/>
      <c r="C322" s="18"/>
      <c r="D322" s="53"/>
      <c r="E322" s="53"/>
      <c r="F322" s="53"/>
      <c r="G322" s="53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2.75" customHeight="1" x14ac:dyDescent="0.25">
      <c r="A323" s="177"/>
      <c r="B323" s="18"/>
      <c r="C323" s="18"/>
      <c r="D323" s="53"/>
      <c r="E323" s="53"/>
      <c r="F323" s="53"/>
      <c r="G323" s="53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2.75" customHeight="1" x14ac:dyDescent="0.25">
      <c r="A324" s="177"/>
      <c r="B324" s="18"/>
      <c r="C324" s="18"/>
      <c r="D324" s="53"/>
      <c r="E324" s="53"/>
      <c r="F324" s="53"/>
      <c r="G324" s="53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2.75" customHeight="1" x14ac:dyDescent="0.25">
      <c r="A325" s="177"/>
      <c r="B325" s="18"/>
      <c r="C325" s="18"/>
      <c r="D325" s="53"/>
      <c r="E325" s="53"/>
      <c r="F325" s="53"/>
      <c r="G325" s="53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2.75" customHeight="1" x14ac:dyDescent="0.25">
      <c r="A326" s="177"/>
      <c r="B326" s="18"/>
      <c r="C326" s="18"/>
      <c r="D326" s="53"/>
      <c r="E326" s="53"/>
      <c r="F326" s="53"/>
      <c r="G326" s="53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2.75" customHeight="1" x14ac:dyDescent="0.25">
      <c r="A327" s="177"/>
      <c r="B327" s="18"/>
      <c r="C327" s="18"/>
      <c r="D327" s="53"/>
      <c r="E327" s="53"/>
      <c r="F327" s="53"/>
      <c r="G327" s="53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2.75" customHeight="1" x14ac:dyDescent="0.25">
      <c r="A328" s="177"/>
      <c r="B328" s="18"/>
      <c r="C328" s="18"/>
      <c r="D328" s="53"/>
      <c r="E328" s="53"/>
      <c r="F328" s="53"/>
      <c r="G328" s="53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2.75" customHeight="1" x14ac:dyDescent="0.25">
      <c r="A329" s="177"/>
      <c r="B329" s="18"/>
      <c r="C329" s="18"/>
      <c r="D329" s="53"/>
      <c r="E329" s="53"/>
      <c r="F329" s="53"/>
      <c r="G329" s="53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2.75" customHeight="1" x14ac:dyDescent="0.25">
      <c r="A330" s="177"/>
      <c r="B330" s="18"/>
      <c r="C330" s="18"/>
      <c r="D330" s="53"/>
      <c r="E330" s="53"/>
      <c r="F330" s="53"/>
      <c r="G330" s="53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2.75" customHeight="1" x14ac:dyDescent="0.25">
      <c r="A331" s="177"/>
      <c r="B331" s="18"/>
      <c r="C331" s="18"/>
      <c r="D331" s="53"/>
      <c r="E331" s="53"/>
      <c r="F331" s="53"/>
      <c r="G331" s="53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2.75" customHeight="1" x14ac:dyDescent="0.25">
      <c r="A332" s="177"/>
      <c r="B332" s="18"/>
      <c r="C332" s="18"/>
      <c r="D332" s="53"/>
      <c r="E332" s="53"/>
      <c r="F332" s="53"/>
      <c r="G332" s="53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2.75" customHeight="1" x14ac:dyDescent="0.25">
      <c r="A333" s="177"/>
      <c r="B333" s="18"/>
      <c r="C333" s="18"/>
      <c r="D333" s="53"/>
      <c r="E333" s="53"/>
      <c r="F333" s="53"/>
      <c r="G333" s="53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2.75" customHeight="1" x14ac:dyDescent="0.25">
      <c r="A334" s="177"/>
      <c r="B334" s="18"/>
      <c r="C334" s="18"/>
      <c r="D334" s="53"/>
      <c r="E334" s="53"/>
      <c r="F334" s="53"/>
      <c r="G334" s="53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2.75" customHeight="1" x14ac:dyDescent="0.25">
      <c r="A335" s="177"/>
      <c r="B335" s="18"/>
      <c r="C335" s="18"/>
      <c r="D335" s="53"/>
      <c r="E335" s="53"/>
      <c r="F335" s="53"/>
      <c r="G335" s="53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2.75" customHeight="1" x14ac:dyDescent="0.25">
      <c r="A336" s="177"/>
      <c r="B336" s="18"/>
      <c r="C336" s="18"/>
      <c r="D336" s="53"/>
      <c r="E336" s="53"/>
      <c r="F336" s="53"/>
      <c r="G336" s="53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2.75" customHeight="1" x14ac:dyDescent="0.25">
      <c r="A337" s="177"/>
      <c r="B337" s="18"/>
      <c r="C337" s="18"/>
      <c r="D337" s="53"/>
      <c r="E337" s="53"/>
      <c r="F337" s="53"/>
      <c r="G337" s="53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2.75" customHeight="1" x14ac:dyDescent="0.25">
      <c r="A338" s="177"/>
      <c r="B338" s="18"/>
      <c r="C338" s="18"/>
      <c r="D338" s="53"/>
      <c r="E338" s="53"/>
      <c r="F338" s="53"/>
      <c r="G338" s="53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2.75" customHeight="1" x14ac:dyDescent="0.25">
      <c r="A339" s="177"/>
      <c r="B339" s="18"/>
      <c r="C339" s="18"/>
      <c r="D339" s="53"/>
      <c r="E339" s="53"/>
      <c r="F339" s="53"/>
      <c r="G339" s="53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2.75" customHeight="1" x14ac:dyDescent="0.25">
      <c r="A340" s="177"/>
      <c r="B340" s="18"/>
      <c r="C340" s="18"/>
      <c r="D340" s="53"/>
      <c r="E340" s="53"/>
      <c r="F340" s="53"/>
      <c r="G340" s="53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2.75" customHeight="1" x14ac:dyDescent="0.25">
      <c r="A341" s="177"/>
      <c r="B341" s="18"/>
      <c r="C341" s="18"/>
      <c r="D341" s="53"/>
      <c r="E341" s="53"/>
      <c r="F341" s="53"/>
      <c r="G341" s="53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2.75" customHeight="1" x14ac:dyDescent="0.25">
      <c r="A342" s="177"/>
      <c r="B342" s="18"/>
      <c r="C342" s="18"/>
      <c r="D342" s="53"/>
      <c r="E342" s="53"/>
      <c r="F342" s="53"/>
      <c r="G342" s="53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2.75" customHeight="1" x14ac:dyDescent="0.25">
      <c r="A343" s="177"/>
      <c r="B343" s="18"/>
      <c r="C343" s="18"/>
      <c r="D343" s="53"/>
      <c r="E343" s="53"/>
      <c r="F343" s="53"/>
      <c r="G343" s="53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2.75" customHeight="1" x14ac:dyDescent="0.25">
      <c r="A344" s="177"/>
      <c r="B344" s="18"/>
      <c r="C344" s="18"/>
      <c r="D344" s="53"/>
      <c r="E344" s="53"/>
      <c r="F344" s="53"/>
      <c r="G344" s="53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2.75" customHeight="1" x14ac:dyDescent="0.25">
      <c r="A345" s="177"/>
      <c r="B345" s="18"/>
      <c r="C345" s="18"/>
      <c r="D345" s="53"/>
      <c r="E345" s="53"/>
      <c r="F345" s="53"/>
      <c r="G345" s="53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2.75" customHeight="1" x14ac:dyDescent="0.25">
      <c r="A346" s="177"/>
      <c r="B346" s="18"/>
      <c r="C346" s="18"/>
      <c r="D346" s="53"/>
      <c r="E346" s="53"/>
      <c r="F346" s="53"/>
      <c r="G346" s="53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2.75" customHeight="1" x14ac:dyDescent="0.25">
      <c r="A347" s="177"/>
      <c r="B347" s="18"/>
      <c r="C347" s="18"/>
      <c r="D347" s="53"/>
      <c r="E347" s="53"/>
      <c r="F347" s="53"/>
      <c r="G347" s="53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2.75" customHeight="1" x14ac:dyDescent="0.25">
      <c r="A348" s="177"/>
      <c r="B348" s="18"/>
      <c r="C348" s="18"/>
      <c r="D348" s="53"/>
      <c r="E348" s="53"/>
      <c r="F348" s="53"/>
      <c r="G348" s="53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2.75" customHeight="1" x14ac:dyDescent="0.25">
      <c r="A349" s="177"/>
      <c r="B349" s="18"/>
      <c r="C349" s="18"/>
      <c r="D349" s="53"/>
      <c r="E349" s="53"/>
      <c r="F349" s="53"/>
      <c r="G349" s="53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2.75" customHeight="1" x14ac:dyDescent="0.25">
      <c r="A350" s="177"/>
      <c r="B350" s="18"/>
      <c r="C350" s="18"/>
      <c r="D350" s="53"/>
      <c r="E350" s="53"/>
      <c r="F350" s="53"/>
      <c r="G350" s="53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2.75" customHeight="1" x14ac:dyDescent="0.25">
      <c r="A351" s="177"/>
      <c r="B351" s="18"/>
      <c r="C351" s="18"/>
      <c r="D351" s="53"/>
      <c r="E351" s="53"/>
      <c r="F351" s="53"/>
      <c r="G351" s="53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2.75" customHeight="1" x14ac:dyDescent="0.25">
      <c r="A352" s="177"/>
      <c r="B352" s="18"/>
      <c r="C352" s="18"/>
      <c r="D352" s="53"/>
      <c r="E352" s="53"/>
      <c r="F352" s="53"/>
      <c r="G352" s="53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2.75" customHeight="1" x14ac:dyDescent="0.25">
      <c r="A353" s="177"/>
      <c r="B353" s="18"/>
      <c r="C353" s="18"/>
      <c r="D353" s="53"/>
      <c r="E353" s="53"/>
      <c r="F353" s="53"/>
      <c r="G353" s="53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2.75" customHeight="1" x14ac:dyDescent="0.25">
      <c r="A354" s="177"/>
      <c r="B354" s="18"/>
      <c r="C354" s="18"/>
      <c r="D354" s="53"/>
      <c r="E354" s="53"/>
      <c r="F354" s="53"/>
      <c r="G354" s="53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2.75" customHeight="1" x14ac:dyDescent="0.25">
      <c r="A355" s="177"/>
      <c r="B355" s="18"/>
      <c r="C355" s="18"/>
      <c r="D355" s="53"/>
      <c r="E355" s="53"/>
      <c r="F355" s="53"/>
      <c r="G355" s="53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2.75" customHeight="1" x14ac:dyDescent="0.25">
      <c r="A356" s="177"/>
      <c r="B356" s="18"/>
      <c r="C356" s="18"/>
      <c r="D356" s="53"/>
      <c r="E356" s="53"/>
      <c r="F356" s="53"/>
      <c r="G356" s="53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2.75" customHeight="1" x14ac:dyDescent="0.25">
      <c r="A357" s="177"/>
      <c r="B357" s="18"/>
      <c r="C357" s="18"/>
      <c r="D357" s="53"/>
      <c r="E357" s="53"/>
      <c r="F357" s="53"/>
      <c r="G357" s="53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2.75" customHeight="1" x14ac:dyDescent="0.25">
      <c r="A358" s="177"/>
      <c r="B358" s="18"/>
      <c r="C358" s="18"/>
      <c r="D358" s="53"/>
      <c r="E358" s="53"/>
      <c r="F358" s="53"/>
      <c r="G358" s="53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2.75" customHeight="1" x14ac:dyDescent="0.25">
      <c r="A359" s="177"/>
      <c r="B359" s="18"/>
      <c r="C359" s="18"/>
      <c r="D359" s="53"/>
      <c r="E359" s="53"/>
      <c r="F359" s="53"/>
      <c r="G359" s="53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2.75" customHeight="1" x14ac:dyDescent="0.25">
      <c r="A360" s="177"/>
      <c r="B360" s="18"/>
      <c r="C360" s="18"/>
      <c r="D360" s="53"/>
      <c r="E360" s="53"/>
      <c r="F360" s="53"/>
      <c r="G360" s="53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2.75" customHeight="1" x14ac:dyDescent="0.25">
      <c r="A361" s="177"/>
      <c r="B361" s="18"/>
      <c r="C361" s="18"/>
      <c r="D361" s="53"/>
      <c r="E361" s="53"/>
      <c r="F361" s="53"/>
      <c r="G361" s="53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2.75" customHeight="1" x14ac:dyDescent="0.25">
      <c r="A362" s="177"/>
      <c r="B362" s="18"/>
      <c r="C362" s="18"/>
      <c r="D362" s="53"/>
      <c r="E362" s="53"/>
      <c r="F362" s="53"/>
      <c r="G362" s="53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2.75" customHeight="1" x14ac:dyDescent="0.25">
      <c r="A363" s="177"/>
      <c r="B363" s="18"/>
      <c r="C363" s="18"/>
      <c r="D363" s="53"/>
      <c r="E363" s="53"/>
      <c r="F363" s="53"/>
      <c r="G363" s="53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2.75" customHeight="1" x14ac:dyDescent="0.25">
      <c r="A364" s="177"/>
      <c r="B364" s="18"/>
      <c r="C364" s="18"/>
      <c r="D364" s="53"/>
      <c r="E364" s="53"/>
      <c r="F364" s="53"/>
      <c r="G364" s="53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2.75" customHeight="1" x14ac:dyDescent="0.25">
      <c r="A365" s="177"/>
      <c r="B365" s="18"/>
      <c r="C365" s="18"/>
      <c r="D365" s="53"/>
      <c r="E365" s="53"/>
      <c r="F365" s="53"/>
      <c r="G365" s="53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2.75" customHeight="1" x14ac:dyDescent="0.25">
      <c r="A366" s="177"/>
      <c r="B366" s="18"/>
      <c r="C366" s="18"/>
      <c r="D366" s="53"/>
      <c r="E366" s="53"/>
      <c r="F366" s="53"/>
      <c r="G366" s="53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2.75" customHeight="1" x14ac:dyDescent="0.25">
      <c r="A367" s="177"/>
      <c r="B367" s="18"/>
      <c r="C367" s="18"/>
      <c r="D367" s="53"/>
      <c r="E367" s="53"/>
      <c r="F367" s="53"/>
      <c r="G367" s="53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2.75" customHeight="1" x14ac:dyDescent="0.25">
      <c r="A368" s="177"/>
      <c r="B368" s="18"/>
      <c r="C368" s="18"/>
      <c r="D368" s="53"/>
      <c r="E368" s="53"/>
      <c r="F368" s="53"/>
      <c r="G368" s="53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2.75" customHeight="1" x14ac:dyDescent="0.25">
      <c r="A369" s="177"/>
      <c r="B369" s="18"/>
      <c r="C369" s="18"/>
      <c r="D369" s="53"/>
      <c r="E369" s="53"/>
      <c r="F369" s="53"/>
      <c r="G369" s="53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2.75" customHeight="1" x14ac:dyDescent="0.25">
      <c r="A370" s="177"/>
      <c r="B370" s="18"/>
      <c r="C370" s="18"/>
      <c r="D370" s="53"/>
      <c r="E370" s="53"/>
      <c r="F370" s="53"/>
      <c r="G370" s="53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2.75" customHeight="1" x14ac:dyDescent="0.25">
      <c r="A371" s="177"/>
      <c r="B371" s="18"/>
      <c r="C371" s="18"/>
      <c r="D371" s="53"/>
      <c r="E371" s="53"/>
      <c r="F371" s="53"/>
      <c r="G371" s="53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2.75" customHeight="1" x14ac:dyDescent="0.25">
      <c r="A372" s="177"/>
      <c r="B372" s="18"/>
      <c r="C372" s="18"/>
      <c r="D372" s="53"/>
      <c r="E372" s="53"/>
      <c r="F372" s="53"/>
      <c r="G372" s="53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2.75" customHeight="1" x14ac:dyDescent="0.25">
      <c r="A373" s="177"/>
      <c r="B373" s="18"/>
      <c r="C373" s="18"/>
      <c r="D373" s="53"/>
      <c r="E373" s="53"/>
      <c r="F373" s="53"/>
      <c r="G373" s="53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2.75" customHeight="1" x14ac:dyDescent="0.25">
      <c r="A374" s="177"/>
      <c r="B374" s="18"/>
      <c r="C374" s="18"/>
      <c r="D374" s="53"/>
      <c r="E374" s="53"/>
      <c r="F374" s="53"/>
      <c r="G374" s="53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2.75" customHeight="1" x14ac:dyDescent="0.25">
      <c r="A375" s="177"/>
      <c r="B375" s="18"/>
      <c r="C375" s="18"/>
      <c r="D375" s="53"/>
      <c r="E375" s="53"/>
      <c r="F375" s="53"/>
      <c r="G375" s="53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2.75" customHeight="1" x14ac:dyDescent="0.25">
      <c r="A376" s="177"/>
      <c r="B376" s="18"/>
      <c r="C376" s="18"/>
      <c r="D376" s="53"/>
      <c r="E376" s="53"/>
      <c r="F376" s="53"/>
      <c r="G376" s="53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2.75" customHeight="1" x14ac:dyDescent="0.25">
      <c r="A377" s="177"/>
      <c r="B377" s="18"/>
      <c r="C377" s="18"/>
      <c r="D377" s="53"/>
      <c r="E377" s="53"/>
      <c r="F377" s="53"/>
      <c r="G377" s="53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2.75" customHeight="1" x14ac:dyDescent="0.25">
      <c r="A378" s="177"/>
      <c r="B378" s="18"/>
      <c r="C378" s="18"/>
      <c r="D378" s="53"/>
      <c r="E378" s="53"/>
      <c r="F378" s="53"/>
      <c r="G378" s="53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2.75" customHeight="1" x14ac:dyDescent="0.25">
      <c r="A379" s="177"/>
      <c r="B379" s="18"/>
      <c r="C379" s="18"/>
      <c r="D379" s="53"/>
      <c r="E379" s="53"/>
      <c r="F379" s="53"/>
      <c r="G379" s="53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2.75" customHeight="1" x14ac:dyDescent="0.25">
      <c r="A380" s="177"/>
      <c r="B380" s="18"/>
      <c r="C380" s="18"/>
      <c r="D380" s="53"/>
      <c r="E380" s="53"/>
      <c r="F380" s="53"/>
      <c r="G380" s="53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2.75" customHeight="1" x14ac:dyDescent="0.25">
      <c r="A381" s="177"/>
      <c r="B381" s="18"/>
      <c r="C381" s="18"/>
      <c r="D381" s="53"/>
      <c r="E381" s="53"/>
      <c r="F381" s="53"/>
      <c r="G381" s="53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2.75" customHeight="1" x14ac:dyDescent="0.25">
      <c r="A382" s="177"/>
      <c r="B382" s="18"/>
      <c r="C382" s="18"/>
      <c r="D382" s="53"/>
      <c r="E382" s="53"/>
      <c r="F382" s="53"/>
      <c r="G382" s="53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2.75" customHeight="1" x14ac:dyDescent="0.25">
      <c r="A383" s="177"/>
      <c r="B383" s="18"/>
      <c r="C383" s="18"/>
      <c r="D383" s="53"/>
      <c r="E383" s="53"/>
      <c r="F383" s="53"/>
      <c r="G383" s="53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2.75" customHeight="1" x14ac:dyDescent="0.25">
      <c r="A384" s="177"/>
      <c r="B384" s="18"/>
      <c r="C384" s="18"/>
      <c r="D384" s="53"/>
      <c r="E384" s="53"/>
      <c r="F384" s="53"/>
      <c r="G384" s="53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2.75" customHeight="1" x14ac:dyDescent="0.25">
      <c r="A385" s="177"/>
      <c r="B385" s="18"/>
      <c r="C385" s="18"/>
      <c r="D385" s="53"/>
      <c r="E385" s="53"/>
      <c r="F385" s="53"/>
      <c r="G385" s="53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2.75" customHeight="1" x14ac:dyDescent="0.25">
      <c r="A386" s="177"/>
      <c r="B386" s="18"/>
      <c r="C386" s="18"/>
      <c r="D386" s="53"/>
      <c r="E386" s="53"/>
      <c r="F386" s="53"/>
      <c r="G386" s="53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2.75" customHeight="1" x14ac:dyDescent="0.25">
      <c r="A387" s="177"/>
      <c r="B387" s="18"/>
      <c r="C387" s="18"/>
      <c r="D387" s="53"/>
      <c r="E387" s="53"/>
      <c r="F387" s="53"/>
      <c r="G387" s="53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2.75" customHeight="1" x14ac:dyDescent="0.25">
      <c r="A388" s="177"/>
      <c r="B388" s="18"/>
      <c r="C388" s="18"/>
      <c r="D388" s="53"/>
      <c r="E388" s="53"/>
      <c r="F388" s="53"/>
      <c r="G388" s="53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2.75" customHeight="1" x14ac:dyDescent="0.25">
      <c r="A389" s="177"/>
      <c r="B389" s="18"/>
      <c r="C389" s="18"/>
      <c r="D389" s="53"/>
      <c r="E389" s="53"/>
      <c r="F389" s="53"/>
      <c r="G389" s="53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2.75" customHeight="1" x14ac:dyDescent="0.25">
      <c r="A390" s="177"/>
      <c r="B390" s="18"/>
      <c r="C390" s="18"/>
      <c r="D390" s="53"/>
      <c r="E390" s="53"/>
      <c r="F390" s="53"/>
      <c r="G390" s="53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2.75" customHeight="1" x14ac:dyDescent="0.25">
      <c r="A391" s="177"/>
      <c r="B391" s="18"/>
      <c r="C391" s="18"/>
      <c r="D391" s="53"/>
      <c r="E391" s="53"/>
      <c r="F391" s="53"/>
      <c r="G391" s="53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2.75" customHeight="1" x14ac:dyDescent="0.25">
      <c r="A392" s="177"/>
      <c r="B392" s="18"/>
      <c r="C392" s="18"/>
      <c r="D392" s="53"/>
      <c r="E392" s="53"/>
      <c r="F392" s="53"/>
      <c r="G392" s="53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2.75" customHeight="1" x14ac:dyDescent="0.25">
      <c r="A393" s="177"/>
      <c r="B393" s="18"/>
      <c r="C393" s="18"/>
      <c r="D393" s="53"/>
      <c r="E393" s="53"/>
      <c r="F393" s="53"/>
      <c r="G393" s="53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2.75" customHeight="1" x14ac:dyDescent="0.25">
      <c r="A394" s="177"/>
      <c r="B394" s="18"/>
      <c r="C394" s="18"/>
      <c r="D394" s="53"/>
      <c r="E394" s="53"/>
      <c r="F394" s="53"/>
      <c r="G394" s="53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2.75" customHeight="1" x14ac:dyDescent="0.25">
      <c r="A395" s="177"/>
      <c r="B395" s="18"/>
      <c r="C395" s="18"/>
      <c r="D395" s="53"/>
      <c r="E395" s="53"/>
      <c r="F395" s="53"/>
      <c r="G395" s="53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2.75" customHeight="1" x14ac:dyDescent="0.25">
      <c r="A396" s="177"/>
      <c r="B396" s="18"/>
      <c r="C396" s="18"/>
      <c r="D396" s="53"/>
      <c r="E396" s="53"/>
      <c r="F396" s="53"/>
      <c r="G396" s="53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2.75" customHeight="1" x14ac:dyDescent="0.25">
      <c r="A397" s="177"/>
      <c r="B397" s="18"/>
      <c r="C397" s="18"/>
      <c r="D397" s="53"/>
      <c r="E397" s="53"/>
      <c r="F397" s="53"/>
      <c r="G397" s="53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2.75" customHeight="1" x14ac:dyDescent="0.25">
      <c r="A398" s="177"/>
      <c r="B398" s="18"/>
      <c r="C398" s="18"/>
      <c r="D398" s="53"/>
      <c r="E398" s="53"/>
      <c r="F398" s="53"/>
      <c r="G398" s="53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2.75" customHeight="1" x14ac:dyDescent="0.25">
      <c r="A399" s="177"/>
      <c r="B399" s="18"/>
      <c r="C399" s="18"/>
      <c r="D399" s="53"/>
      <c r="E399" s="53"/>
      <c r="F399" s="53"/>
      <c r="G399" s="53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2.75" customHeight="1" x14ac:dyDescent="0.25">
      <c r="A400" s="177"/>
      <c r="B400" s="18"/>
      <c r="C400" s="18"/>
      <c r="D400" s="53"/>
      <c r="E400" s="53"/>
      <c r="F400" s="53"/>
      <c r="G400" s="53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2.75" customHeight="1" x14ac:dyDescent="0.25">
      <c r="A401" s="177"/>
      <c r="B401" s="18"/>
      <c r="C401" s="18"/>
      <c r="D401" s="53"/>
      <c r="E401" s="53"/>
      <c r="F401" s="53"/>
      <c r="G401" s="53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2.75" customHeight="1" x14ac:dyDescent="0.25">
      <c r="A402" s="177"/>
      <c r="B402" s="18"/>
      <c r="C402" s="18"/>
      <c r="D402" s="53"/>
      <c r="E402" s="53"/>
      <c r="F402" s="53"/>
      <c r="G402" s="53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2.75" customHeight="1" x14ac:dyDescent="0.25">
      <c r="A403" s="177"/>
      <c r="B403" s="18"/>
      <c r="C403" s="18"/>
      <c r="D403" s="53"/>
      <c r="E403" s="53"/>
      <c r="F403" s="53"/>
      <c r="G403" s="53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2.75" customHeight="1" x14ac:dyDescent="0.25">
      <c r="A404" s="177"/>
      <c r="B404" s="18"/>
      <c r="C404" s="18"/>
      <c r="D404" s="53"/>
      <c r="E404" s="53"/>
      <c r="F404" s="53"/>
      <c r="G404" s="53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2.75" customHeight="1" x14ac:dyDescent="0.25">
      <c r="A405" s="177"/>
      <c r="B405" s="18"/>
      <c r="C405" s="18"/>
      <c r="D405" s="53"/>
      <c r="E405" s="53"/>
      <c r="F405" s="53"/>
      <c r="G405" s="53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2.75" customHeight="1" x14ac:dyDescent="0.25">
      <c r="A406" s="177"/>
      <c r="B406" s="18"/>
      <c r="C406" s="18"/>
      <c r="D406" s="53"/>
      <c r="E406" s="53"/>
      <c r="F406" s="53"/>
      <c r="G406" s="53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2.75" customHeight="1" x14ac:dyDescent="0.25">
      <c r="A407" s="177"/>
      <c r="B407" s="18"/>
      <c r="C407" s="18"/>
      <c r="D407" s="53"/>
      <c r="E407" s="53"/>
      <c r="F407" s="53"/>
      <c r="G407" s="53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2.75" customHeight="1" x14ac:dyDescent="0.25">
      <c r="A408" s="177"/>
      <c r="B408" s="18"/>
      <c r="C408" s="18"/>
      <c r="D408" s="53"/>
      <c r="E408" s="53"/>
      <c r="F408" s="53"/>
      <c r="G408" s="53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2.75" customHeight="1" x14ac:dyDescent="0.25">
      <c r="A409" s="177"/>
      <c r="B409" s="18"/>
      <c r="C409" s="18"/>
      <c r="D409" s="53"/>
      <c r="E409" s="53"/>
      <c r="F409" s="53"/>
      <c r="G409" s="53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2.75" customHeight="1" x14ac:dyDescent="0.25">
      <c r="A410" s="177"/>
      <c r="B410" s="18"/>
      <c r="C410" s="18"/>
      <c r="D410" s="53"/>
      <c r="E410" s="53"/>
      <c r="F410" s="53"/>
      <c r="G410" s="53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2.75" customHeight="1" x14ac:dyDescent="0.25">
      <c r="A411" s="177"/>
      <c r="B411" s="18"/>
      <c r="C411" s="18"/>
      <c r="D411" s="53"/>
      <c r="E411" s="53"/>
      <c r="F411" s="53"/>
      <c r="G411" s="53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2.75" customHeight="1" x14ac:dyDescent="0.25">
      <c r="A412" s="177"/>
      <c r="B412" s="18"/>
      <c r="C412" s="18"/>
      <c r="D412" s="53"/>
      <c r="E412" s="53"/>
      <c r="F412" s="53"/>
      <c r="G412" s="53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2.75" customHeight="1" x14ac:dyDescent="0.25">
      <c r="A413" s="177"/>
      <c r="B413" s="18"/>
      <c r="C413" s="18"/>
      <c r="D413" s="53"/>
      <c r="E413" s="53"/>
      <c r="F413" s="53"/>
      <c r="G413" s="53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2.75" customHeight="1" x14ac:dyDescent="0.25">
      <c r="A414" s="177"/>
      <c r="B414" s="18"/>
      <c r="C414" s="18"/>
      <c r="D414" s="53"/>
      <c r="E414" s="53"/>
      <c r="F414" s="53"/>
      <c r="G414" s="53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2.75" customHeight="1" x14ac:dyDescent="0.25">
      <c r="A415" s="177"/>
      <c r="B415" s="18"/>
      <c r="C415" s="18"/>
      <c r="D415" s="53"/>
      <c r="E415" s="53"/>
      <c r="F415" s="53"/>
      <c r="G415" s="53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2.75" customHeight="1" x14ac:dyDescent="0.25">
      <c r="A416" s="177"/>
      <c r="B416" s="18"/>
      <c r="C416" s="18"/>
      <c r="D416" s="53"/>
      <c r="E416" s="53"/>
      <c r="F416" s="53"/>
      <c r="G416" s="53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2.75" customHeight="1" x14ac:dyDescent="0.25">
      <c r="A417" s="177"/>
      <c r="B417" s="18"/>
      <c r="C417" s="18"/>
      <c r="D417" s="53"/>
      <c r="E417" s="53"/>
      <c r="F417" s="53"/>
      <c r="G417" s="53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2.75" customHeight="1" x14ac:dyDescent="0.25">
      <c r="A418" s="177"/>
      <c r="B418" s="18"/>
      <c r="C418" s="18"/>
      <c r="D418" s="53"/>
      <c r="E418" s="53"/>
      <c r="F418" s="53"/>
      <c r="G418" s="53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2.75" customHeight="1" x14ac:dyDescent="0.25">
      <c r="A419" s="177"/>
      <c r="B419" s="18"/>
      <c r="C419" s="18"/>
      <c r="D419" s="53"/>
      <c r="E419" s="53"/>
      <c r="F419" s="53"/>
      <c r="G419" s="53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2.75" customHeight="1" x14ac:dyDescent="0.25">
      <c r="A420" s="177"/>
      <c r="B420" s="18"/>
      <c r="C420" s="18"/>
      <c r="D420" s="53"/>
      <c r="E420" s="53"/>
      <c r="F420" s="53"/>
      <c r="G420" s="53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2.75" customHeight="1" x14ac:dyDescent="0.25">
      <c r="A421" s="177"/>
      <c r="B421" s="18"/>
      <c r="C421" s="18"/>
      <c r="D421" s="53"/>
      <c r="E421" s="53"/>
      <c r="F421" s="53"/>
      <c r="G421" s="53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2.75" customHeight="1" x14ac:dyDescent="0.25">
      <c r="A422" s="177"/>
      <c r="B422" s="18"/>
      <c r="C422" s="18"/>
      <c r="D422" s="53"/>
      <c r="E422" s="53"/>
      <c r="F422" s="53"/>
      <c r="G422" s="53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2.75" customHeight="1" x14ac:dyDescent="0.25">
      <c r="A423" s="177"/>
      <c r="B423" s="18"/>
      <c r="C423" s="18"/>
      <c r="D423" s="53"/>
      <c r="E423" s="53"/>
      <c r="F423" s="53"/>
      <c r="G423" s="53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2.75" customHeight="1" x14ac:dyDescent="0.25">
      <c r="A424" s="177"/>
      <c r="B424" s="18"/>
      <c r="C424" s="18"/>
      <c r="D424" s="53"/>
      <c r="E424" s="53"/>
      <c r="F424" s="53"/>
      <c r="G424" s="53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2.75" customHeight="1" x14ac:dyDescent="0.25">
      <c r="A425" s="177"/>
      <c r="B425" s="18"/>
      <c r="C425" s="18"/>
      <c r="D425" s="53"/>
      <c r="E425" s="53"/>
      <c r="F425" s="53"/>
      <c r="G425" s="53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2.75" customHeight="1" x14ac:dyDescent="0.25">
      <c r="A426" s="177"/>
      <c r="B426" s="18"/>
      <c r="C426" s="18"/>
      <c r="D426" s="53"/>
      <c r="E426" s="53"/>
      <c r="F426" s="53"/>
      <c r="G426" s="53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2.75" customHeight="1" x14ac:dyDescent="0.25">
      <c r="A427" s="177"/>
      <c r="B427" s="18"/>
      <c r="C427" s="18"/>
      <c r="D427" s="53"/>
      <c r="E427" s="53"/>
      <c r="F427" s="53"/>
      <c r="G427" s="53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2.75" customHeight="1" x14ac:dyDescent="0.25">
      <c r="A428" s="177"/>
      <c r="B428" s="18"/>
      <c r="C428" s="18"/>
      <c r="D428" s="53"/>
      <c r="E428" s="53"/>
      <c r="F428" s="53"/>
      <c r="G428" s="53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2.75" customHeight="1" x14ac:dyDescent="0.25">
      <c r="A429" s="177"/>
      <c r="B429" s="18"/>
      <c r="C429" s="18"/>
      <c r="D429" s="53"/>
      <c r="E429" s="53"/>
      <c r="F429" s="53"/>
      <c r="G429" s="53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2.75" customHeight="1" x14ac:dyDescent="0.25">
      <c r="A430" s="177"/>
      <c r="B430" s="18"/>
      <c r="C430" s="18"/>
      <c r="D430" s="53"/>
      <c r="E430" s="53"/>
      <c r="F430" s="53"/>
      <c r="G430" s="53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2.75" customHeight="1" x14ac:dyDescent="0.25">
      <c r="A431" s="177"/>
      <c r="B431" s="18"/>
      <c r="C431" s="18"/>
      <c r="D431" s="53"/>
      <c r="E431" s="53"/>
      <c r="F431" s="53"/>
      <c r="G431" s="53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2.75" customHeight="1" x14ac:dyDescent="0.25">
      <c r="A432" s="177"/>
      <c r="B432" s="18"/>
      <c r="C432" s="18"/>
      <c r="D432" s="53"/>
      <c r="E432" s="53"/>
      <c r="F432" s="53"/>
      <c r="G432" s="53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2.75" customHeight="1" x14ac:dyDescent="0.25">
      <c r="A433" s="177"/>
      <c r="B433" s="18"/>
      <c r="C433" s="18"/>
      <c r="D433" s="53"/>
      <c r="E433" s="53"/>
      <c r="F433" s="53"/>
      <c r="G433" s="53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2.75" customHeight="1" x14ac:dyDescent="0.25">
      <c r="A434" s="177"/>
      <c r="B434" s="18"/>
      <c r="C434" s="18"/>
      <c r="D434" s="53"/>
      <c r="E434" s="53"/>
      <c r="F434" s="53"/>
      <c r="G434" s="53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2.75" customHeight="1" x14ac:dyDescent="0.25">
      <c r="A435" s="177"/>
      <c r="B435" s="18"/>
      <c r="C435" s="18"/>
      <c r="D435" s="53"/>
      <c r="E435" s="53"/>
      <c r="F435" s="53"/>
      <c r="G435" s="53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2.75" customHeight="1" x14ac:dyDescent="0.25">
      <c r="A436" s="177"/>
      <c r="B436" s="18"/>
      <c r="C436" s="18"/>
      <c r="D436" s="53"/>
      <c r="E436" s="53"/>
      <c r="F436" s="53"/>
      <c r="G436" s="53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2.75" customHeight="1" x14ac:dyDescent="0.25">
      <c r="A437" s="177"/>
      <c r="B437" s="18"/>
      <c r="C437" s="18"/>
      <c r="D437" s="53"/>
      <c r="E437" s="53"/>
      <c r="F437" s="53"/>
      <c r="G437" s="53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2.75" customHeight="1" x14ac:dyDescent="0.25">
      <c r="A438" s="177"/>
      <c r="B438" s="18"/>
      <c r="C438" s="18"/>
      <c r="D438" s="53"/>
      <c r="E438" s="53"/>
      <c r="F438" s="53"/>
      <c r="G438" s="53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2.75" customHeight="1" x14ac:dyDescent="0.25">
      <c r="A439" s="177"/>
      <c r="B439" s="18"/>
      <c r="C439" s="18"/>
      <c r="D439" s="53"/>
      <c r="E439" s="53"/>
      <c r="F439" s="53"/>
      <c r="G439" s="53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2.75" customHeight="1" x14ac:dyDescent="0.25">
      <c r="A440" s="177"/>
      <c r="B440" s="18"/>
      <c r="C440" s="18"/>
      <c r="D440" s="53"/>
      <c r="E440" s="53"/>
      <c r="F440" s="53"/>
      <c r="G440" s="53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2.75" customHeight="1" x14ac:dyDescent="0.25">
      <c r="A441" s="177"/>
      <c r="B441" s="18"/>
      <c r="C441" s="18"/>
      <c r="D441" s="53"/>
      <c r="E441" s="53"/>
      <c r="F441" s="53"/>
      <c r="G441" s="53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2.75" customHeight="1" x14ac:dyDescent="0.25">
      <c r="A442" s="177"/>
      <c r="B442" s="18"/>
      <c r="C442" s="18"/>
      <c r="D442" s="53"/>
      <c r="E442" s="53"/>
      <c r="F442" s="53"/>
      <c r="G442" s="53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2.75" customHeight="1" x14ac:dyDescent="0.25">
      <c r="A443" s="177"/>
      <c r="B443" s="18"/>
      <c r="C443" s="18"/>
      <c r="D443" s="53"/>
      <c r="E443" s="53"/>
      <c r="F443" s="53"/>
      <c r="G443" s="53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2.75" customHeight="1" x14ac:dyDescent="0.25">
      <c r="A444" s="177"/>
      <c r="B444" s="18"/>
      <c r="C444" s="18"/>
      <c r="D444" s="53"/>
      <c r="E444" s="53"/>
      <c r="F444" s="53"/>
      <c r="G444" s="53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2.75" customHeight="1" x14ac:dyDescent="0.25">
      <c r="A445" s="177"/>
      <c r="B445" s="18"/>
      <c r="C445" s="18"/>
      <c r="D445" s="53"/>
      <c r="E445" s="53"/>
      <c r="F445" s="53"/>
      <c r="G445" s="53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2.75" customHeight="1" x14ac:dyDescent="0.25">
      <c r="A446" s="177"/>
      <c r="B446" s="18"/>
      <c r="C446" s="18"/>
      <c r="D446" s="53"/>
      <c r="E446" s="53"/>
      <c r="F446" s="53"/>
      <c r="G446" s="53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2.75" customHeight="1" x14ac:dyDescent="0.25">
      <c r="A447" s="177"/>
      <c r="B447" s="18"/>
      <c r="C447" s="18"/>
      <c r="D447" s="53"/>
      <c r="E447" s="53"/>
      <c r="F447" s="53"/>
      <c r="G447" s="53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2.75" customHeight="1" x14ac:dyDescent="0.25">
      <c r="A448" s="177"/>
      <c r="B448" s="18"/>
      <c r="C448" s="18"/>
      <c r="D448" s="53"/>
      <c r="E448" s="53"/>
      <c r="F448" s="53"/>
      <c r="G448" s="53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2.75" customHeight="1" x14ac:dyDescent="0.25">
      <c r="A449" s="177"/>
      <c r="B449" s="18"/>
      <c r="C449" s="18"/>
      <c r="D449" s="53"/>
      <c r="E449" s="53"/>
      <c r="F449" s="53"/>
      <c r="G449" s="53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2.75" customHeight="1" x14ac:dyDescent="0.25">
      <c r="A450" s="177"/>
      <c r="B450" s="18"/>
      <c r="C450" s="18"/>
      <c r="D450" s="53"/>
      <c r="E450" s="53"/>
      <c r="F450" s="53"/>
      <c r="G450" s="53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2.75" customHeight="1" x14ac:dyDescent="0.25">
      <c r="A451" s="177"/>
      <c r="B451" s="18"/>
      <c r="C451" s="18"/>
      <c r="D451" s="53"/>
      <c r="E451" s="53"/>
      <c r="F451" s="53"/>
      <c r="G451" s="53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2.75" customHeight="1" x14ac:dyDescent="0.25">
      <c r="A452" s="177"/>
      <c r="B452" s="18"/>
      <c r="C452" s="18"/>
      <c r="D452" s="53"/>
      <c r="E452" s="53"/>
      <c r="F452" s="53"/>
      <c r="G452" s="53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2.75" customHeight="1" x14ac:dyDescent="0.25">
      <c r="A453" s="177"/>
      <c r="B453" s="18"/>
      <c r="C453" s="18"/>
      <c r="D453" s="53"/>
      <c r="E453" s="53"/>
      <c r="F453" s="53"/>
      <c r="G453" s="53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2.75" customHeight="1" x14ac:dyDescent="0.25">
      <c r="A454" s="177"/>
      <c r="B454" s="18"/>
      <c r="C454" s="18"/>
      <c r="D454" s="53"/>
      <c r="E454" s="53"/>
      <c r="F454" s="53"/>
      <c r="G454" s="53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2.75" customHeight="1" x14ac:dyDescent="0.25">
      <c r="A455" s="177"/>
      <c r="B455" s="18"/>
      <c r="C455" s="18"/>
      <c r="D455" s="53"/>
      <c r="E455" s="53"/>
      <c r="F455" s="53"/>
      <c r="G455" s="53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2.75" customHeight="1" x14ac:dyDescent="0.25">
      <c r="A456" s="177"/>
      <c r="B456" s="18"/>
      <c r="C456" s="18"/>
      <c r="D456" s="53"/>
      <c r="E456" s="53"/>
      <c r="F456" s="53"/>
      <c r="G456" s="53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2.75" customHeight="1" x14ac:dyDescent="0.25">
      <c r="A457" s="177"/>
      <c r="B457" s="18"/>
      <c r="C457" s="18"/>
      <c r="D457" s="53"/>
      <c r="E457" s="53"/>
      <c r="F457" s="53"/>
      <c r="G457" s="53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2.75" customHeight="1" x14ac:dyDescent="0.25">
      <c r="A458" s="177"/>
      <c r="B458" s="18"/>
      <c r="C458" s="18"/>
      <c r="D458" s="53"/>
      <c r="E458" s="53"/>
      <c r="F458" s="53"/>
      <c r="G458" s="53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2.75" customHeight="1" x14ac:dyDescent="0.25">
      <c r="A459" s="177"/>
      <c r="B459" s="18"/>
      <c r="C459" s="18"/>
      <c r="D459" s="53"/>
      <c r="E459" s="53"/>
      <c r="F459" s="53"/>
      <c r="G459" s="53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2.75" customHeight="1" x14ac:dyDescent="0.25">
      <c r="A460" s="177"/>
      <c r="B460" s="18"/>
      <c r="C460" s="18"/>
      <c r="D460" s="53"/>
      <c r="E460" s="53"/>
      <c r="F460" s="53"/>
      <c r="G460" s="53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2.75" customHeight="1" x14ac:dyDescent="0.25">
      <c r="A461" s="177"/>
      <c r="B461" s="18"/>
      <c r="C461" s="18"/>
      <c r="D461" s="53"/>
      <c r="E461" s="53"/>
      <c r="F461" s="53"/>
      <c r="G461" s="53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2.75" customHeight="1" x14ac:dyDescent="0.25">
      <c r="A462" s="177"/>
      <c r="B462" s="18"/>
      <c r="C462" s="18"/>
      <c r="D462" s="53"/>
      <c r="E462" s="53"/>
      <c r="F462" s="53"/>
      <c r="G462" s="53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2.75" customHeight="1" x14ac:dyDescent="0.25">
      <c r="A463" s="177"/>
      <c r="B463" s="18"/>
      <c r="C463" s="18"/>
      <c r="D463" s="53"/>
      <c r="E463" s="53"/>
      <c r="F463" s="53"/>
      <c r="G463" s="53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2.75" customHeight="1" x14ac:dyDescent="0.25">
      <c r="A464" s="177"/>
      <c r="B464" s="18"/>
      <c r="C464" s="18"/>
      <c r="D464" s="53"/>
      <c r="E464" s="53"/>
      <c r="F464" s="53"/>
      <c r="G464" s="53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2.75" customHeight="1" x14ac:dyDescent="0.25">
      <c r="A465" s="177"/>
      <c r="B465" s="18"/>
      <c r="C465" s="18"/>
      <c r="D465" s="53"/>
      <c r="E465" s="53"/>
      <c r="F465" s="53"/>
      <c r="G465" s="53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2.75" customHeight="1" x14ac:dyDescent="0.25">
      <c r="A466" s="177"/>
      <c r="B466" s="18"/>
      <c r="C466" s="18"/>
      <c r="D466" s="53"/>
      <c r="E466" s="53"/>
      <c r="F466" s="53"/>
      <c r="G466" s="53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2.75" customHeight="1" x14ac:dyDescent="0.25">
      <c r="A467" s="177"/>
      <c r="B467" s="18"/>
      <c r="C467" s="18"/>
      <c r="D467" s="53"/>
      <c r="E467" s="53"/>
      <c r="F467" s="53"/>
      <c r="G467" s="53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2.75" customHeight="1" x14ac:dyDescent="0.25">
      <c r="A468" s="177"/>
      <c r="B468" s="18"/>
      <c r="C468" s="18"/>
      <c r="D468" s="53"/>
      <c r="E468" s="53"/>
      <c r="F468" s="53"/>
      <c r="G468" s="53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2.75" customHeight="1" x14ac:dyDescent="0.25">
      <c r="A469" s="177"/>
      <c r="B469" s="18"/>
      <c r="C469" s="18"/>
      <c r="D469" s="53"/>
      <c r="E469" s="53"/>
      <c r="F469" s="53"/>
      <c r="G469" s="53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2.75" customHeight="1" x14ac:dyDescent="0.25">
      <c r="A470" s="177"/>
      <c r="B470" s="18"/>
      <c r="C470" s="18"/>
      <c r="D470" s="53"/>
      <c r="E470" s="53"/>
      <c r="F470" s="53"/>
      <c r="G470" s="53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2.75" customHeight="1" x14ac:dyDescent="0.25">
      <c r="A471" s="177"/>
      <c r="B471" s="18"/>
      <c r="C471" s="18"/>
      <c r="D471" s="53"/>
      <c r="E471" s="53"/>
      <c r="F471" s="53"/>
      <c r="G471" s="53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2.75" customHeight="1" x14ac:dyDescent="0.25">
      <c r="A472" s="177"/>
      <c r="B472" s="18"/>
      <c r="C472" s="18"/>
      <c r="D472" s="53"/>
      <c r="E472" s="53"/>
      <c r="F472" s="53"/>
      <c r="G472" s="53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2.75" customHeight="1" x14ac:dyDescent="0.25">
      <c r="A473" s="177"/>
      <c r="B473" s="18"/>
      <c r="C473" s="18"/>
      <c r="D473" s="53"/>
      <c r="E473" s="53"/>
      <c r="F473" s="53"/>
      <c r="G473" s="53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2.75" customHeight="1" x14ac:dyDescent="0.25">
      <c r="A474" s="177"/>
      <c r="B474" s="18"/>
      <c r="C474" s="18"/>
      <c r="D474" s="53"/>
      <c r="E474" s="53"/>
      <c r="F474" s="53"/>
      <c r="G474" s="53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2.75" customHeight="1" x14ac:dyDescent="0.25">
      <c r="A475" s="177"/>
      <c r="B475" s="18"/>
      <c r="C475" s="18"/>
      <c r="D475" s="53"/>
      <c r="E475" s="53"/>
      <c r="F475" s="53"/>
      <c r="G475" s="53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2.75" customHeight="1" x14ac:dyDescent="0.25">
      <c r="A476" s="177"/>
      <c r="B476" s="18"/>
      <c r="C476" s="18"/>
      <c r="D476" s="53"/>
      <c r="E476" s="53"/>
      <c r="F476" s="53"/>
      <c r="G476" s="53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2.75" customHeight="1" x14ac:dyDescent="0.25">
      <c r="A477" s="177"/>
      <c r="B477" s="18"/>
      <c r="C477" s="18"/>
      <c r="D477" s="53"/>
      <c r="E477" s="53"/>
      <c r="F477" s="53"/>
      <c r="G477" s="53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2.75" customHeight="1" x14ac:dyDescent="0.25">
      <c r="A478" s="177"/>
      <c r="B478" s="18"/>
      <c r="C478" s="18"/>
      <c r="D478" s="53"/>
      <c r="E478" s="53"/>
      <c r="F478" s="53"/>
      <c r="G478" s="53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2.75" customHeight="1" x14ac:dyDescent="0.25">
      <c r="A479" s="177"/>
      <c r="B479" s="18"/>
      <c r="C479" s="18"/>
      <c r="D479" s="53"/>
      <c r="E479" s="53"/>
      <c r="F479" s="53"/>
      <c r="G479" s="53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2.75" customHeight="1" x14ac:dyDescent="0.25">
      <c r="A480" s="177"/>
      <c r="B480" s="18"/>
      <c r="C480" s="18"/>
      <c r="D480" s="53"/>
      <c r="E480" s="53"/>
      <c r="F480" s="53"/>
      <c r="G480" s="53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2.75" customHeight="1" x14ac:dyDescent="0.25">
      <c r="A481" s="177"/>
      <c r="B481" s="18"/>
      <c r="C481" s="18"/>
      <c r="D481" s="53"/>
      <c r="E481" s="53"/>
      <c r="F481" s="53"/>
      <c r="G481" s="53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2.75" customHeight="1" x14ac:dyDescent="0.25">
      <c r="A482" s="177"/>
      <c r="B482" s="18"/>
      <c r="C482" s="18"/>
      <c r="D482" s="53"/>
      <c r="E482" s="53"/>
      <c r="F482" s="53"/>
      <c r="G482" s="53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2.75" customHeight="1" x14ac:dyDescent="0.25">
      <c r="A483" s="177"/>
      <c r="B483" s="18"/>
      <c r="C483" s="18"/>
      <c r="D483" s="53"/>
      <c r="E483" s="53"/>
      <c r="F483" s="53"/>
      <c r="G483" s="53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2.75" customHeight="1" x14ac:dyDescent="0.25">
      <c r="A484" s="177"/>
      <c r="B484" s="18"/>
      <c r="C484" s="18"/>
      <c r="D484" s="53"/>
      <c r="E484" s="53"/>
      <c r="F484" s="53"/>
      <c r="G484" s="53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2.75" customHeight="1" x14ac:dyDescent="0.25">
      <c r="A485" s="177"/>
      <c r="B485" s="18"/>
      <c r="C485" s="18"/>
      <c r="D485" s="53"/>
      <c r="E485" s="53"/>
      <c r="F485" s="53"/>
      <c r="G485" s="53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2.75" customHeight="1" x14ac:dyDescent="0.25">
      <c r="A486" s="177"/>
      <c r="B486" s="18"/>
      <c r="C486" s="18"/>
      <c r="D486" s="53"/>
      <c r="E486" s="53"/>
      <c r="F486" s="53"/>
      <c r="G486" s="53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2.75" customHeight="1" x14ac:dyDescent="0.25">
      <c r="A487" s="177"/>
      <c r="B487" s="18"/>
      <c r="C487" s="18"/>
      <c r="D487" s="53"/>
      <c r="E487" s="53"/>
      <c r="F487" s="53"/>
      <c r="G487" s="53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2.75" customHeight="1" x14ac:dyDescent="0.25">
      <c r="A488" s="177"/>
      <c r="B488" s="18"/>
      <c r="C488" s="18"/>
      <c r="D488" s="53"/>
      <c r="E488" s="53"/>
      <c r="F488" s="53"/>
      <c r="G488" s="53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2.75" customHeight="1" x14ac:dyDescent="0.25">
      <c r="A489" s="177"/>
      <c r="B489" s="18"/>
      <c r="C489" s="18"/>
      <c r="D489" s="53"/>
      <c r="E489" s="53"/>
      <c r="F489" s="53"/>
      <c r="G489" s="53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2.75" customHeight="1" x14ac:dyDescent="0.25">
      <c r="A490" s="177"/>
      <c r="B490" s="18"/>
      <c r="C490" s="18"/>
      <c r="D490" s="53"/>
      <c r="E490" s="53"/>
      <c r="F490" s="53"/>
      <c r="G490" s="53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2.75" customHeight="1" x14ac:dyDescent="0.25">
      <c r="A491" s="177"/>
      <c r="B491" s="18"/>
      <c r="C491" s="18"/>
      <c r="D491" s="53"/>
      <c r="E491" s="53"/>
      <c r="F491" s="53"/>
      <c r="G491" s="53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2.75" customHeight="1" x14ac:dyDescent="0.25">
      <c r="A492" s="177"/>
      <c r="B492" s="18"/>
      <c r="C492" s="18"/>
      <c r="D492" s="53"/>
      <c r="E492" s="53"/>
      <c r="F492" s="53"/>
      <c r="G492" s="53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2.75" customHeight="1" x14ac:dyDescent="0.25">
      <c r="A493" s="177"/>
      <c r="B493" s="18"/>
      <c r="C493" s="18"/>
      <c r="D493" s="53"/>
      <c r="E493" s="53"/>
      <c r="F493" s="53"/>
      <c r="G493" s="53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2.75" customHeight="1" x14ac:dyDescent="0.25">
      <c r="A494" s="177"/>
      <c r="B494" s="18"/>
      <c r="C494" s="18"/>
      <c r="D494" s="53"/>
      <c r="E494" s="53"/>
      <c r="F494" s="53"/>
      <c r="G494" s="53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2.75" customHeight="1" x14ac:dyDescent="0.25">
      <c r="A495" s="177"/>
      <c r="B495" s="18"/>
      <c r="C495" s="18"/>
      <c r="D495" s="53"/>
      <c r="E495" s="53"/>
      <c r="F495" s="53"/>
      <c r="G495" s="53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2.75" customHeight="1" x14ac:dyDescent="0.25">
      <c r="A496" s="177"/>
      <c r="B496" s="18"/>
      <c r="C496" s="18"/>
      <c r="D496" s="53"/>
      <c r="E496" s="53"/>
      <c r="F496" s="53"/>
      <c r="G496" s="53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2.75" customHeight="1" x14ac:dyDescent="0.25">
      <c r="A497" s="177"/>
      <c r="B497" s="18"/>
      <c r="C497" s="18"/>
      <c r="D497" s="53"/>
      <c r="E497" s="53"/>
      <c r="F497" s="53"/>
      <c r="G497" s="53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2.75" customHeight="1" x14ac:dyDescent="0.25">
      <c r="A498" s="177"/>
      <c r="B498" s="18"/>
      <c r="C498" s="18"/>
      <c r="D498" s="53"/>
      <c r="E498" s="53"/>
      <c r="F498" s="53"/>
      <c r="G498" s="53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2.75" customHeight="1" x14ac:dyDescent="0.25">
      <c r="A499" s="177"/>
      <c r="B499" s="18"/>
      <c r="C499" s="18"/>
      <c r="D499" s="53"/>
      <c r="E499" s="53"/>
      <c r="F499" s="53"/>
      <c r="G499" s="53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2.75" customHeight="1" x14ac:dyDescent="0.25">
      <c r="A500" s="177"/>
      <c r="B500" s="18"/>
      <c r="C500" s="18"/>
      <c r="D500" s="53"/>
      <c r="E500" s="53"/>
      <c r="F500" s="53"/>
      <c r="G500" s="53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2.75" customHeight="1" x14ac:dyDescent="0.25">
      <c r="A501" s="177"/>
      <c r="B501" s="18"/>
      <c r="C501" s="18"/>
      <c r="D501" s="53"/>
      <c r="E501" s="53"/>
      <c r="F501" s="53"/>
      <c r="G501" s="53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2.75" customHeight="1" x14ac:dyDescent="0.25">
      <c r="A502" s="177"/>
      <c r="B502" s="18"/>
      <c r="C502" s="18"/>
      <c r="D502" s="53"/>
      <c r="E502" s="53"/>
      <c r="F502" s="53"/>
      <c r="G502" s="53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2.75" customHeight="1" x14ac:dyDescent="0.25">
      <c r="A503" s="177"/>
      <c r="B503" s="18"/>
      <c r="C503" s="18"/>
      <c r="D503" s="53"/>
      <c r="E503" s="53"/>
      <c r="F503" s="53"/>
      <c r="G503" s="53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2.75" customHeight="1" x14ac:dyDescent="0.25">
      <c r="A504" s="177"/>
      <c r="B504" s="18"/>
      <c r="C504" s="18"/>
      <c r="D504" s="53"/>
      <c r="E504" s="53"/>
      <c r="F504" s="53"/>
      <c r="G504" s="53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2.75" customHeight="1" x14ac:dyDescent="0.25">
      <c r="A505" s="177"/>
      <c r="B505" s="18"/>
      <c r="C505" s="18"/>
      <c r="D505" s="53"/>
      <c r="E505" s="53"/>
      <c r="F505" s="53"/>
      <c r="G505" s="53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2.75" customHeight="1" x14ac:dyDescent="0.25">
      <c r="A506" s="177"/>
      <c r="B506" s="18"/>
      <c r="C506" s="18"/>
      <c r="D506" s="53"/>
      <c r="E506" s="53"/>
      <c r="F506" s="53"/>
      <c r="G506" s="53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2.75" customHeight="1" x14ac:dyDescent="0.25">
      <c r="A507" s="177"/>
      <c r="B507" s="18"/>
      <c r="C507" s="18"/>
      <c r="D507" s="53"/>
      <c r="E507" s="53"/>
      <c r="F507" s="53"/>
      <c r="G507" s="53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2.75" customHeight="1" x14ac:dyDescent="0.25">
      <c r="A508" s="177"/>
      <c r="B508" s="18"/>
      <c r="C508" s="18"/>
      <c r="D508" s="53"/>
      <c r="E508" s="53"/>
      <c r="F508" s="53"/>
      <c r="G508" s="53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2.75" customHeight="1" x14ac:dyDescent="0.25">
      <c r="A509" s="177"/>
      <c r="B509" s="18"/>
      <c r="C509" s="18"/>
      <c r="D509" s="53"/>
      <c r="E509" s="53"/>
      <c r="F509" s="53"/>
      <c r="G509" s="53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2.75" customHeight="1" x14ac:dyDescent="0.25">
      <c r="A510" s="177"/>
      <c r="B510" s="18"/>
      <c r="C510" s="18"/>
      <c r="D510" s="53"/>
      <c r="E510" s="53"/>
      <c r="F510" s="53"/>
      <c r="G510" s="53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2.75" customHeight="1" x14ac:dyDescent="0.25">
      <c r="A511" s="177"/>
      <c r="B511" s="18"/>
      <c r="C511" s="18"/>
      <c r="D511" s="53"/>
      <c r="E511" s="53"/>
      <c r="F511" s="53"/>
      <c r="G511" s="53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2.75" customHeight="1" x14ac:dyDescent="0.25">
      <c r="A512" s="177"/>
      <c r="B512" s="18"/>
      <c r="C512" s="18"/>
      <c r="D512" s="53"/>
      <c r="E512" s="53"/>
      <c r="F512" s="53"/>
      <c r="G512" s="53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2.75" customHeight="1" x14ac:dyDescent="0.25">
      <c r="A513" s="177"/>
      <c r="B513" s="18"/>
      <c r="C513" s="18"/>
      <c r="D513" s="53"/>
      <c r="E513" s="53"/>
      <c r="F513" s="53"/>
      <c r="G513" s="53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2.75" customHeight="1" x14ac:dyDescent="0.25">
      <c r="A514" s="177"/>
      <c r="B514" s="18"/>
      <c r="C514" s="18"/>
      <c r="D514" s="53"/>
      <c r="E514" s="53"/>
      <c r="F514" s="53"/>
      <c r="G514" s="53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2.75" customHeight="1" x14ac:dyDescent="0.25">
      <c r="A515" s="177"/>
      <c r="B515" s="18"/>
      <c r="C515" s="18"/>
      <c r="D515" s="53"/>
      <c r="E515" s="53"/>
      <c r="F515" s="53"/>
      <c r="G515" s="53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2.75" customHeight="1" x14ac:dyDescent="0.25">
      <c r="A516" s="177"/>
      <c r="B516" s="18"/>
      <c r="C516" s="18"/>
      <c r="D516" s="53"/>
      <c r="E516" s="53"/>
      <c r="F516" s="53"/>
      <c r="G516" s="53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2.75" customHeight="1" x14ac:dyDescent="0.25">
      <c r="A517" s="177"/>
      <c r="B517" s="18"/>
      <c r="C517" s="18"/>
      <c r="D517" s="53"/>
      <c r="E517" s="53"/>
      <c r="F517" s="53"/>
      <c r="G517" s="53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2.75" customHeight="1" x14ac:dyDescent="0.25">
      <c r="A518" s="177"/>
      <c r="B518" s="18"/>
      <c r="C518" s="18"/>
      <c r="D518" s="53"/>
      <c r="E518" s="53"/>
      <c r="F518" s="53"/>
      <c r="G518" s="53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2.75" customHeight="1" x14ac:dyDescent="0.25">
      <c r="A519" s="177"/>
      <c r="B519" s="18"/>
      <c r="C519" s="18"/>
      <c r="D519" s="53"/>
      <c r="E519" s="53"/>
      <c r="F519" s="53"/>
      <c r="G519" s="53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2.75" customHeight="1" x14ac:dyDescent="0.25">
      <c r="A520" s="177"/>
      <c r="B520" s="18"/>
      <c r="C520" s="18"/>
      <c r="D520" s="53"/>
      <c r="E520" s="53"/>
      <c r="F520" s="53"/>
      <c r="G520" s="53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2.75" customHeight="1" x14ac:dyDescent="0.25">
      <c r="A521" s="177"/>
      <c r="B521" s="18"/>
      <c r="C521" s="18"/>
      <c r="D521" s="53"/>
      <c r="E521" s="53"/>
      <c r="F521" s="53"/>
      <c r="G521" s="53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2.75" customHeight="1" x14ac:dyDescent="0.25">
      <c r="A522" s="177"/>
      <c r="B522" s="18"/>
      <c r="C522" s="18"/>
      <c r="D522" s="53"/>
      <c r="E522" s="53"/>
      <c r="F522" s="53"/>
      <c r="G522" s="53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2.75" customHeight="1" x14ac:dyDescent="0.25">
      <c r="A523" s="177"/>
      <c r="B523" s="18"/>
      <c r="C523" s="18"/>
      <c r="D523" s="53"/>
      <c r="E523" s="53"/>
      <c r="F523" s="53"/>
      <c r="G523" s="53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2.75" customHeight="1" x14ac:dyDescent="0.25">
      <c r="A524" s="177"/>
      <c r="B524" s="18"/>
      <c r="C524" s="18"/>
      <c r="D524" s="53"/>
      <c r="E524" s="53"/>
      <c r="F524" s="53"/>
      <c r="G524" s="53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2.75" customHeight="1" x14ac:dyDescent="0.25">
      <c r="A525" s="177"/>
      <c r="B525" s="18"/>
      <c r="C525" s="18"/>
      <c r="D525" s="53"/>
      <c r="E525" s="53"/>
      <c r="F525" s="53"/>
      <c r="G525" s="53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2.75" customHeight="1" x14ac:dyDescent="0.25">
      <c r="A526" s="177"/>
      <c r="B526" s="18"/>
      <c r="C526" s="18"/>
      <c r="D526" s="53"/>
      <c r="E526" s="53"/>
      <c r="F526" s="53"/>
      <c r="G526" s="53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2.75" customHeight="1" x14ac:dyDescent="0.25">
      <c r="A527" s="177"/>
      <c r="B527" s="18"/>
      <c r="C527" s="18"/>
      <c r="D527" s="53"/>
      <c r="E527" s="53"/>
      <c r="F527" s="53"/>
      <c r="G527" s="53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2.75" customHeight="1" x14ac:dyDescent="0.25">
      <c r="A528" s="177"/>
      <c r="B528" s="18"/>
      <c r="C528" s="18"/>
      <c r="D528" s="53"/>
      <c r="E528" s="53"/>
      <c r="F528" s="53"/>
      <c r="G528" s="53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2.75" customHeight="1" x14ac:dyDescent="0.25">
      <c r="A529" s="177"/>
      <c r="B529" s="18"/>
      <c r="C529" s="18"/>
      <c r="D529" s="53"/>
      <c r="E529" s="53"/>
      <c r="F529" s="53"/>
      <c r="G529" s="53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2.75" customHeight="1" x14ac:dyDescent="0.25">
      <c r="A530" s="177"/>
      <c r="B530" s="18"/>
      <c r="C530" s="18"/>
      <c r="D530" s="53"/>
      <c r="E530" s="53"/>
      <c r="F530" s="53"/>
      <c r="G530" s="53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2.75" customHeight="1" x14ac:dyDescent="0.25">
      <c r="A531" s="177"/>
      <c r="B531" s="18"/>
      <c r="C531" s="18"/>
      <c r="D531" s="53"/>
      <c r="E531" s="53"/>
      <c r="F531" s="53"/>
      <c r="G531" s="53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2.75" customHeight="1" x14ac:dyDescent="0.25">
      <c r="A532" s="177"/>
      <c r="B532" s="18"/>
      <c r="C532" s="18"/>
      <c r="D532" s="53"/>
      <c r="E532" s="53"/>
      <c r="F532" s="53"/>
      <c r="G532" s="53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2.75" customHeight="1" x14ac:dyDescent="0.25">
      <c r="A533" s="177"/>
      <c r="B533" s="18"/>
      <c r="C533" s="18"/>
      <c r="D533" s="53"/>
      <c r="E533" s="53"/>
      <c r="F533" s="53"/>
      <c r="G533" s="53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2.75" customHeight="1" x14ac:dyDescent="0.25">
      <c r="A534" s="177"/>
      <c r="B534" s="18"/>
      <c r="C534" s="18"/>
      <c r="D534" s="53"/>
      <c r="E534" s="53"/>
      <c r="F534" s="53"/>
      <c r="G534" s="53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2.75" customHeight="1" x14ac:dyDescent="0.25">
      <c r="A535" s="177"/>
      <c r="B535" s="18"/>
      <c r="C535" s="18"/>
      <c r="D535" s="53"/>
      <c r="E535" s="53"/>
      <c r="F535" s="53"/>
      <c r="G535" s="53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2.75" customHeight="1" x14ac:dyDescent="0.25">
      <c r="A536" s="177"/>
      <c r="B536" s="18"/>
      <c r="C536" s="18"/>
      <c r="D536" s="53"/>
      <c r="E536" s="53"/>
      <c r="F536" s="53"/>
      <c r="G536" s="53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2.75" customHeight="1" x14ac:dyDescent="0.25">
      <c r="A537" s="177"/>
      <c r="B537" s="18"/>
      <c r="C537" s="18"/>
      <c r="D537" s="53"/>
      <c r="E537" s="53"/>
      <c r="F537" s="53"/>
      <c r="G537" s="53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2.75" customHeight="1" x14ac:dyDescent="0.25">
      <c r="A538" s="177"/>
      <c r="B538" s="18"/>
      <c r="C538" s="18"/>
      <c r="D538" s="53"/>
      <c r="E538" s="53"/>
      <c r="F538" s="53"/>
      <c r="G538" s="53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2.75" customHeight="1" x14ac:dyDescent="0.25">
      <c r="A539" s="177"/>
      <c r="B539" s="18"/>
      <c r="C539" s="18"/>
      <c r="D539" s="53"/>
      <c r="E539" s="53"/>
      <c r="F539" s="53"/>
      <c r="G539" s="53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2.75" customHeight="1" x14ac:dyDescent="0.25">
      <c r="A540" s="177"/>
      <c r="B540" s="18"/>
      <c r="C540" s="18"/>
      <c r="D540" s="53"/>
      <c r="E540" s="53"/>
      <c r="F540" s="53"/>
      <c r="G540" s="53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2.75" customHeight="1" x14ac:dyDescent="0.25">
      <c r="A541" s="177"/>
      <c r="B541" s="18"/>
      <c r="C541" s="18"/>
      <c r="D541" s="53"/>
      <c r="E541" s="53"/>
      <c r="F541" s="53"/>
      <c r="G541" s="53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2.75" customHeight="1" x14ac:dyDescent="0.25">
      <c r="A542" s="177"/>
      <c r="B542" s="18"/>
      <c r="C542" s="18"/>
      <c r="D542" s="53"/>
      <c r="E542" s="53"/>
      <c r="F542" s="53"/>
      <c r="G542" s="53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2.75" customHeight="1" x14ac:dyDescent="0.25">
      <c r="A543" s="177"/>
      <c r="B543" s="18"/>
      <c r="C543" s="18"/>
      <c r="D543" s="53"/>
      <c r="E543" s="53"/>
      <c r="F543" s="53"/>
      <c r="G543" s="53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2.75" customHeight="1" x14ac:dyDescent="0.25">
      <c r="A544" s="177"/>
      <c r="B544" s="18"/>
      <c r="C544" s="18"/>
      <c r="D544" s="53"/>
      <c r="E544" s="53"/>
      <c r="F544" s="53"/>
      <c r="G544" s="53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2.75" customHeight="1" x14ac:dyDescent="0.25">
      <c r="A545" s="177"/>
      <c r="B545" s="18"/>
      <c r="C545" s="18"/>
      <c r="D545" s="53"/>
      <c r="E545" s="53"/>
      <c r="F545" s="53"/>
      <c r="G545" s="53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2.75" customHeight="1" x14ac:dyDescent="0.25">
      <c r="A546" s="177"/>
      <c r="B546" s="18"/>
      <c r="C546" s="18"/>
      <c r="D546" s="53"/>
      <c r="E546" s="53"/>
      <c r="F546" s="53"/>
      <c r="G546" s="53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2.75" customHeight="1" x14ac:dyDescent="0.25">
      <c r="A547" s="177"/>
      <c r="B547" s="18"/>
      <c r="C547" s="18"/>
      <c r="D547" s="53"/>
      <c r="E547" s="53"/>
      <c r="F547" s="53"/>
      <c r="G547" s="53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2.75" customHeight="1" x14ac:dyDescent="0.25">
      <c r="A548" s="177"/>
      <c r="B548" s="18"/>
      <c r="C548" s="18"/>
      <c r="D548" s="53"/>
      <c r="E548" s="53"/>
      <c r="F548" s="53"/>
      <c r="G548" s="53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2.75" customHeight="1" x14ac:dyDescent="0.25">
      <c r="A549" s="177"/>
      <c r="B549" s="18"/>
      <c r="C549" s="18"/>
      <c r="D549" s="53"/>
      <c r="E549" s="53"/>
      <c r="F549" s="53"/>
      <c r="G549" s="53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2.75" customHeight="1" x14ac:dyDescent="0.25">
      <c r="A550" s="177"/>
      <c r="B550" s="18"/>
      <c r="C550" s="18"/>
      <c r="D550" s="53"/>
      <c r="E550" s="53"/>
      <c r="F550" s="53"/>
      <c r="G550" s="53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2.75" customHeight="1" x14ac:dyDescent="0.25">
      <c r="A551" s="177"/>
      <c r="B551" s="18"/>
      <c r="C551" s="18"/>
      <c r="D551" s="53"/>
      <c r="E551" s="53"/>
      <c r="F551" s="53"/>
      <c r="G551" s="53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2.75" customHeight="1" x14ac:dyDescent="0.25">
      <c r="A552" s="177"/>
      <c r="B552" s="18"/>
      <c r="C552" s="18"/>
      <c r="D552" s="53"/>
      <c r="E552" s="53"/>
      <c r="F552" s="53"/>
      <c r="G552" s="53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2.75" customHeight="1" x14ac:dyDescent="0.25">
      <c r="A553" s="177"/>
      <c r="B553" s="18"/>
      <c r="C553" s="18"/>
      <c r="D553" s="53"/>
      <c r="E553" s="53"/>
      <c r="F553" s="53"/>
      <c r="G553" s="53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2.75" customHeight="1" x14ac:dyDescent="0.25">
      <c r="A554" s="177"/>
      <c r="B554" s="18"/>
      <c r="C554" s="18"/>
      <c r="D554" s="53"/>
      <c r="E554" s="53"/>
      <c r="F554" s="53"/>
      <c r="G554" s="53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2.75" customHeight="1" x14ac:dyDescent="0.25">
      <c r="A555" s="177"/>
      <c r="B555" s="18"/>
      <c r="C555" s="18"/>
      <c r="D555" s="53"/>
      <c r="E555" s="53"/>
      <c r="F555" s="53"/>
      <c r="G555" s="53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2.75" customHeight="1" x14ac:dyDescent="0.25">
      <c r="A556" s="177"/>
      <c r="B556" s="18"/>
      <c r="C556" s="18"/>
      <c r="D556" s="53"/>
      <c r="E556" s="53"/>
      <c r="F556" s="53"/>
      <c r="G556" s="53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2.75" customHeight="1" x14ac:dyDescent="0.25">
      <c r="A557" s="177"/>
      <c r="B557" s="18"/>
      <c r="C557" s="18"/>
      <c r="D557" s="53"/>
      <c r="E557" s="53"/>
      <c r="F557" s="53"/>
      <c r="G557" s="53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2.75" customHeight="1" x14ac:dyDescent="0.25">
      <c r="A558" s="177"/>
      <c r="B558" s="18"/>
      <c r="C558" s="18"/>
      <c r="D558" s="53"/>
      <c r="E558" s="53"/>
      <c r="F558" s="53"/>
      <c r="G558" s="53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2.75" customHeight="1" x14ac:dyDescent="0.25">
      <c r="A559" s="177"/>
      <c r="B559" s="18"/>
      <c r="C559" s="18"/>
      <c r="D559" s="53"/>
      <c r="E559" s="53"/>
      <c r="F559" s="53"/>
      <c r="G559" s="53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2.75" customHeight="1" x14ac:dyDescent="0.25">
      <c r="A560" s="177"/>
      <c r="B560" s="18"/>
      <c r="C560" s="18"/>
      <c r="D560" s="53"/>
      <c r="E560" s="53"/>
      <c r="F560" s="53"/>
      <c r="G560" s="53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2.75" customHeight="1" x14ac:dyDescent="0.25">
      <c r="A561" s="177"/>
      <c r="B561" s="18"/>
      <c r="C561" s="18"/>
      <c r="D561" s="53"/>
      <c r="E561" s="53"/>
      <c r="F561" s="53"/>
      <c r="G561" s="53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2.75" customHeight="1" x14ac:dyDescent="0.25">
      <c r="A562" s="177"/>
      <c r="B562" s="18"/>
      <c r="C562" s="18"/>
      <c r="D562" s="53"/>
      <c r="E562" s="53"/>
      <c r="F562" s="53"/>
      <c r="G562" s="53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2.75" customHeight="1" x14ac:dyDescent="0.25">
      <c r="A563" s="177"/>
      <c r="B563" s="18"/>
      <c r="C563" s="18"/>
      <c r="D563" s="53"/>
      <c r="E563" s="53"/>
      <c r="F563" s="53"/>
      <c r="G563" s="53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2.75" customHeight="1" x14ac:dyDescent="0.25">
      <c r="A564" s="177"/>
      <c r="B564" s="18"/>
      <c r="C564" s="18"/>
      <c r="D564" s="53"/>
      <c r="E564" s="53"/>
      <c r="F564" s="53"/>
      <c r="G564" s="53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2.75" customHeight="1" x14ac:dyDescent="0.25">
      <c r="A565" s="177"/>
      <c r="B565" s="18"/>
      <c r="C565" s="18"/>
      <c r="D565" s="53"/>
      <c r="E565" s="53"/>
      <c r="F565" s="53"/>
      <c r="G565" s="53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2.75" customHeight="1" x14ac:dyDescent="0.25">
      <c r="A566" s="177"/>
      <c r="B566" s="18"/>
      <c r="C566" s="18"/>
      <c r="D566" s="53"/>
      <c r="E566" s="53"/>
      <c r="F566" s="53"/>
      <c r="G566" s="53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2.75" customHeight="1" x14ac:dyDescent="0.25">
      <c r="A567" s="177"/>
      <c r="B567" s="18"/>
      <c r="C567" s="18"/>
      <c r="D567" s="53"/>
      <c r="E567" s="53"/>
      <c r="F567" s="53"/>
      <c r="G567" s="53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2.75" customHeight="1" x14ac:dyDescent="0.25">
      <c r="A568" s="177"/>
      <c r="B568" s="18"/>
      <c r="C568" s="18"/>
      <c r="D568" s="53"/>
      <c r="E568" s="53"/>
      <c r="F568" s="53"/>
      <c r="G568" s="53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2.75" customHeight="1" x14ac:dyDescent="0.25">
      <c r="A569" s="177"/>
      <c r="B569" s="18"/>
      <c r="C569" s="18"/>
      <c r="D569" s="53"/>
      <c r="E569" s="53"/>
      <c r="F569" s="53"/>
      <c r="G569" s="53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2.75" customHeight="1" x14ac:dyDescent="0.25">
      <c r="A570" s="177"/>
      <c r="B570" s="18"/>
      <c r="C570" s="18"/>
      <c r="D570" s="53"/>
      <c r="E570" s="53"/>
      <c r="F570" s="53"/>
      <c r="G570" s="53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2.75" customHeight="1" x14ac:dyDescent="0.25">
      <c r="A571" s="177"/>
      <c r="B571" s="18"/>
      <c r="C571" s="18"/>
      <c r="D571" s="53"/>
      <c r="E571" s="53"/>
      <c r="F571" s="53"/>
      <c r="G571" s="53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2.75" customHeight="1" x14ac:dyDescent="0.25">
      <c r="A572" s="177"/>
      <c r="B572" s="18"/>
      <c r="C572" s="18"/>
      <c r="D572" s="53"/>
      <c r="E572" s="53"/>
      <c r="F572" s="53"/>
      <c r="G572" s="53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2.75" customHeight="1" x14ac:dyDescent="0.25">
      <c r="A573" s="177"/>
      <c r="B573" s="18"/>
      <c r="C573" s="18"/>
      <c r="D573" s="53"/>
      <c r="E573" s="53"/>
      <c r="F573" s="53"/>
      <c r="G573" s="53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2.75" customHeight="1" x14ac:dyDescent="0.25">
      <c r="A574" s="177"/>
      <c r="B574" s="18"/>
      <c r="C574" s="18"/>
      <c r="D574" s="53"/>
      <c r="E574" s="53"/>
      <c r="F574" s="53"/>
      <c r="G574" s="53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2.75" customHeight="1" x14ac:dyDescent="0.25">
      <c r="A575" s="177"/>
      <c r="B575" s="18"/>
      <c r="C575" s="18"/>
      <c r="D575" s="53"/>
      <c r="E575" s="53"/>
      <c r="F575" s="53"/>
      <c r="G575" s="53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2.75" customHeight="1" x14ac:dyDescent="0.25">
      <c r="A576" s="177"/>
      <c r="B576" s="18"/>
      <c r="C576" s="18"/>
      <c r="D576" s="53"/>
      <c r="E576" s="53"/>
      <c r="F576" s="53"/>
      <c r="G576" s="53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2.75" customHeight="1" x14ac:dyDescent="0.25">
      <c r="A577" s="177"/>
      <c r="B577" s="18"/>
      <c r="C577" s="18"/>
      <c r="D577" s="53"/>
      <c r="E577" s="53"/>
      <c r="F577" s="53"/>
      <c r="G577" s="53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2.75" customHeight="1" x14ac:dyDescent="0.25">
      <c r="A578" s="177"/>
      <c r="B578" s="18"/>
      <c r="C578" s="18"/>
      <c r="D578" s="53"/>
      <c r="E578" s="53"/>
      <c r="F578" s="53"/>
      <c r="G578" s="53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2.75" customHeight="1" x14ac:dyDescent="0.25">
      <c r="A579" s="177"/>
      <c r="B579" s="18"/>
      <c r="C579" s="18"/>
      <c r="D579" s="53"/>
      <c r="E579" s="53"/>
      <c r="F579" s="53"/>
      <c r="G579" s="53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2.75" customHeight="1" x14ac:dyDescent="0.25">
      <c r="A580" s="177"/>
      <c r="B580" s="18"/>
      <c r="C580" s="18"/>
      <c r="D580" s="53"/>
      <c r="E580" s="53"/>
      <c r="F580" s="53"/>
      <c r="G580" s="53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2.75" customHeight="1" x14ac:dyDescent="0.25">
      <c r="A581" s="177"/>
      <c r="B581" s="18"/>
      <c r="C581" s="18"/>
      <c r="D581" s="53"/>
      <c r="E581" s="53"/>
      <c r="F581" s="53"/>
      <c r="G581" s="53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2.75" customHeight="1" x14ac:dyDescent="0.25">
      <c r="A582" s="177"/>
      <c r="B582" s="18"/>
      <c r="C582" s="18"/>
      <c r="D582" s="53"/>
      <c r="E582" s="53"/>
      <c r="F582" s="53"/>
      <c r="G582" s="53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2.75" customHeight="1" x14ac:dyDescent="0.25">
      <c r="A583" s="177"/>
      <c r="B583" s="18"/>
      <c r="C583" s="18"/>
      <c r="D583" s="53"/>
      <c r="E583" s="53"/>
      <c r="F583" s="53"/>
      <c r="G583" s="53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2.75" customHeight="1" x14ac:dyDescent="0.25">
      <c r="A584" s="177"/>
      <c r="B584" s="18"/>
      <c r="C584" s="18"/>
      <c r="D584" s="53"/>
      <c r="E584" s="53"/>
      <c r="F584" s="53"/>
      <c r="G584" s="53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2.75" customHeight="1" x14ac:dyDescent="0.25">
      <c r="A585" s="177"/>
      <c r="B585" s="18"/>
      <c r="C585" s="18"/>
      <c r="D585" s="53"/>
      <c r="E585" s="53"/>
      <c r="F585" s="53"/>
      <c r="G585" s="53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2.75" customHeight="1" x14ac:dyDescent="0.25">
      <c r="A586" s="177"/>
      <c r="B586" s="18"/>
      <c r="C586" s="18"/>
      <c r="D586" s="53"/>
      <c r="E586" s="53"/>
      <c r="F586" s="53"/>
      <c r="G586" s="53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2.75" customHeight="1" x14ac:dyDescent="0.25">
      <c r="A587" s="177"/>
      <c r="B587" s="18"/>
      <c r="C587" s="18"/>
      <c r="D587" s="53"/>
      <c r="E587" s="53"/>
      <c r="F587" s="53"/>
      <c r="G587" s="53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2.75" customHeight="1" x14ac:dyDescent="0.25">
      <c r="A588" s="177"/>
      <c r="B588" s="18"/>
      <c r="C588" s="18"/>
      <c r="D588" s="53"/>
      <c r="E588" s="53"/>
      <c r="F588" s="53"/>
      <c r="G588" s="53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2.75" customHeight="1" x14ac:dyDescent="0.25">
      <c r="A589" s="177"/>
      <c r="B589" s="18"/>
      <c r="C589" s="18"/>
      <c r="D589" s="53"/>
      <c r="E589" s="53"/>
      <c r="F589" s="53"/>
      <c r="G589" s="53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2.75" customHeight="1" x14ac:dyDescent="0.25">
      <c r="A590" s="177"/>
      <c r="B590" s="18"/>
      <c r="C590" s="18"/>
      <c r="D590" s="53"/>
      <c r="E590" s="53"/>
      <c r="F590" s="53"/>
      <c r="G590" s="53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2.75" customHeight="1" x14ac:dyDescent="0.25">
      <c r="A591" s="177"/>
      <c r="B591" s="18"/>
      <c r="C591" s="18"/>
      <c r="D591" s="53"/>
      <c r="E591" s="53"/>
      <c r="F591" s="53"/>
      <c r="G591" s="53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2.75" customHeight="1" x14ac:dyDescent="0.25">
      <c r="A592" s="177"/>
      <c r="B592" s="18"/>
      <c r="C592" s="18"/>
      <c r="D592" s="53"/>
      <c r="E592" s="53"/>
      <c r="F592" s="53"/>
      <c r="G592" s="53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2.75" customHeight="1" x14ac:dyDescent="0.25">
      <c r="A593" s="177"/>
      <c r="B593" s="18"/>
      <c r="C593" s="18"/>
      <c r="D593" s="53"/>
      <c r="E593" s="53"/>
      <c r="F593" s="53"/>
      <c r="G593" s="53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2.75" customHeight="1" x14ac:dyDescent="0.25">
      <c r="A594" s="177"/>
      <c r="B594" s="18"/>
      <c r="C594" s="18"/>
      <c r="D594" s="53"/>
      <c r="E594" s="53"/>
      <c r="F594" s="53"/>
      <c r="G594" s="53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2.75" customHeight="1" x14ac:dyDescent="0.25">
      <c r="A595" s="177"/>
      <c r="B595" s="18"/>
      <c r="C595" s="18"/>
      <c r="D595" s="53"/>
      <c r="E595" s="53"/>
      <c r="F595" s="53"/>
      <c r="G595" s="53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2.75" customHeight="1" x14ac:dyDescent="0.25">
      <c r="A596" s="177"/>
      <c r="B596" s="18"/>
      <c r="C596" s="18"/>
      <c r="D596" s="53"/>
      <c r="E596" s="53"/>
      <c r="F596" s="53"/>
      <c r="G596" s="53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2.75" customHeight="1" x14ac:dyDescent="0.25">
      <c r="A597" s="177"/>
      <c r="B597" s="18"/>
      <c r="C597" s="18"/>
      <c r="D597" s="53"/>
      <c r="E597" s="53"/>
      <c r="F597" s="53"/>
      <c r="G597" s="53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2.75" customHeight="1" x14ac:dyDescent="0.25">
      <c r="A598" s="177"/>
      <c r="B598" s="18"/>
      <c r="C598" s="18"/>
      <c r="D598" s="53"/>
      <c r="E598" s="53"/>
      <c r="F598" s="53"/>
      <c r="G598" s="53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2.75" customHeight="1" x14ac:dyDescent="0.25">
      <c r="A599" s="177"/>
      <c r="B599" s="18"/>
      <c r="C599" s="18"/>
      <c r="D599" s="53"/>
      <c r="E599" s="53"/>
      <c r="F599" s="53"/>
      <c r="G599" s="53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2.75" customHeight="1" x14ac:dyDescent="0.25">
      <c r="A600" s="177"/>
      <c r="B600" s="18"/>
      <c r="C600" s="18"/>
      <c r="D600" s="53"/>
      <c r="E600" s="53"/>
      <c r="F600" s="53"/>
      <c r="G600" s="53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2.75" customHeight="1" x14ac:dyDescent="0.25">
      <c r="A601" s="177"/>
      <c r="B601" s="18"/>
      <c r="C601" s="18"/>
      <c r="D601" s="53"/>
      <c r="E601" s="53"/>
      <c r="F601" s="53"/>
      <c r="G601" s="53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2.75" customHeight="1" x14ac:dyDescent="0.25">
      <c r="A602" s="177"/>
      <c r="B602" s="18"/>
      <c r="C602" s="18"/>
      <c r="D602" s="53"/>
      <c r="E602" s="53"/>
      <c r="F602" s="53"/>
      <c r="G602" s="53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2.75" customHeight="1" x14ac:dyDescent="0.25">
      <c r="A603" s="177"/>
      <c r="B603" s="18"/>
      <c r="C603" s="18"/>
      <c r="D603" s="53"/>
      <c r="E603" s="53"/>
      <c r="F603" s="53"/>
      <c r="G603" s="53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2.75" customHeight="1" x14ac:dyDescent="0.25">
      <c r="A604" s="177"/>
      <c r="B604" s="18"/>
      <c r="C604" s="18"/>
      <c r="D604" s="53"/>
      <c r="E604" s="53"/>
      <c r="F604" s="53"/>
      <c r="G604" s="53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2.75" customHeight="1" x14ac:dyDescent="0.25">
      <c r="A605" s="177"/>
      <c r="B605" s="18"/>
      <c r="C605" s="18"/>
      <c r="D605" s="53"/>
      <c r="E605" s="53"/>
      <c r="F605" s="53"/>
      <c r="G605" s="53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2.75" customHeight="1" x14ac:dyDescent="0.25">
      <c r="A606" s="177"/>
      <c r="B606" s="18"/>
      <c r="C606" s="18"/>
      <c r="D606" s="53"/>
      <c r="E606" s="53"/>
      <c r="F606" s="53"/>
      <c r="G606" s="53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2.75" customHeight="1" x14ac:dyDescent="0.25">
      <c r="A607" s="177"/>
      <c r="B607" s="18"/>
      <c r="C607" s="18"/>
      <c r="D607" s="53"/>
      <c r="E607" s="53"/>
      <c r="F607" s="53"/>
      <c r="G607" s="53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2.75" customHeight="1" x14ac:dyDescent="0.25">
      <c r="A608" s="177"/>
      <c r="B608" s="18"/>
      <c r="C608" s="18"/>
      <c r="D608" s="53"/>
      <c r="E608" s="53"/>
      <c r="F608" s="53"/>
      <c r="G608" s="53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2.75" customHeight="1" x14ac:dyDescent="0.25">
      <c r="A609" s="177"/>
      <c r="B609" s="18"/>
      <c r="C609" s="18"/>
      <c r="D609" s="53"/>
      <c r="E609" s="53"/>
      <c r="F609" s="53"/>
      <c r="G609" s="53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2.75" customHeight="1" x14ac:dyDescent="0.25">
      <c r="A610" s="177"/>
      <c r="B610" s="18"/>
      <c r="C610" s="18"/>
      <c r="D610" s="53"/>
      <c r="E610" s="53"/>
      <c r="F610" s="53"/>
      <c r="G610" s="53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2.75" customHeight="1" x14ac:dyDescent="0.25">
      <c r="A611" s="177"/>
      <c r="B611" s="18"/>
      <c r="C611" s="18"/>
      <c r="D611" s="53"/>
      <c r="E611" s="53"/>
      <c r="F611" s="53"/>
      <c r="G611" s="53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2.75" customHeight="1" x14ac:dyDescent="0.25">
      <c r="A612" s="177"/>
      <c r="B612" s="18"/>
      <c r="C612" s="18"/>
      <c r="D612" s="53"/>
      <c r="E612" s="53"/>
      <c r="F612" s="53"/>
      <c r="G612" s="53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2.75" customHeight="1" x14ac:dyDescent="0.25">
      <c r="A613" s="177"/>
      <c r="B613" s="18"/>
      <c r="C613" s="18"/>
      <c r="D613" s="53"/>
      <c r="E613" s="53"/>
      <c r="F613" s="53"/>
      <c r="G613" s="53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2.75" customHeight="1" x14ac:dyDescent="0.25">
      <c r="A614" s="177"/>
      <c r="B614" s="18"/>
      <c r="C614" s="18"/>
      <c r="D614" s="53"/>
      <c r="E614" s="53"/>
      <c r="F614" s="53"/>
      <c r="G614" s="53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2.75" customHeight="1" x14ac:dyDescent="0.25">
      <c r="A615" s="177"/>
      <c r="B615" s="18"/>
      <c r="C615" s="18"/>
      <c r="D615" s="53"/>
      <c r="E615" s="53"/>
      <c r="F615" s="53"/>
      <c r="G615" s="53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2.75" customHeight="1" x14ac:dyDescent="0.25">
      <c r="A616" s="177"/>
      <c r="B616" s="18"/>
      <c r="C616" s="18"/>
      <c r="D616" s="53"/>
      <c r="E616" s="53"/>
      <c r="F616" s="53"/>
      <c r="G616" s="53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2.75" customHeight="1" x14ac:dyDescent="0.25">
      <c r="A617" s="177"/>
      <c r="B617" s="18"/>
      <c r="C617" s="18"/>
      <c r="D617" s="53"/>
      <c r="E617" s="53"/>
      <c r="F617" s="53"/>
      <c r="G617" s="53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2.75" customHeight="1" x14ac:dyDescent="0.25">
      <c r="A618" s="177"/>
      <c r="B618" s="18"/>
      <c r="C618" s="18"/>
      <c r="D618" s="53"/>
      <c r="E618" s="53"/>
      <c r="F618" s="53"/>
      <c r="G618" s="53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2.75" customHeight="1" x14ac:dyDescent="0.25">
      <c r="A619" s="177"/>
      <c r="B619" s="18"/>
      <c r="C619" s="18"/>
      <c r="D619" s="53"/>
      <c r="E619" s="53"/>
      <c r="F619" s="53"/>
      <c r="G619" s="53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2.75" customHeight="1" x14ac:dyDescent="0.25">
      <c r="A620" s="177"/>
      <c r="B620" s="18"/>
      <c r="C620" s="18"/>
      <c r="D620" s="53"/>
      <c r="E620" s="53"/>
      <c r="F620" s="53"/>
      <c r="G620" s="53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2.75" customHeight="1" x14ac:dyDescent="0.25">
      <c r="A621" s="177"/>
      <c r="B621" s="18"/>
      <c r="C621" s="18"/>
      <c r="D621" s="53"/>
      <c r="E621" s="53"/>
      <c r="F621" s="53"/>
      <c r="G621" s="53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2.75" customHeight="1" x14ac:dyDescent="0.25">
      <c r="A622" s="177"/>
      <c r="B622" s="18"/>
      <c r="C622" s="18"/>
      <c r="D622" s="53"/>
      <c r="E622" s="53"/>
      <c r="F622" s="53"/>
      <c r="G622" s="53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2.75" customHeight="1" x14ac:dyDescent="0.25">
      <c r="A623" s="177"/>
      <c r="B623" s="18"/>
      <c r="C623" s="18"/>
      <c r="D623" s="53"/>
      <c r="E623" s="53"/>
      <c r="F623" s="53"/>
      <c r="G623" s="53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2.75" customHeight="1" x14ac:dyDescent="0.25">
      <c r="A624" s="177"/>
      <c r="B624" s="18"/>
      <c r="C624" s="18"/>
      <c r="D624" s="53"/>
      <c r="E624" s="53"/>
      <c r="F624" s="53"/>
      <c r="G624" s="53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2.75" customHeight="1" x14ac:dyDescent="0.25">
      <c r="A625" s="177"/>
      <c r="B625" s="18"/>
      <c r="C625" s="18"/>
      <c r="D625" s="53"/>
      <c r="E625" s="53"/>
      <c r="F625" s="53"/>
      <c r="G625" s="53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2.75" customHeight="1" x14ac:dyDescent="0.25">
      <c r="A626" s="177"/>
      <c r="B626" s="18"/>
      <c r="C626" s="18"/>
      <c r="D626" s="53"/>
      <c r="E626" s="53"/>
      <c r="F626" s="53"/>
      <c r="G626" s="53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2.75" customHeight="1" x14ac:dyDescent="0.25">
      <c r="A627" s="177"/>
      <c r="B627" s="18"/>
      <c r="C627" s="18"/>
      <c r="D627" s="53"/>
      <c r="E627" s="53"/>
      <c r="F627" s="53"/>
      <c r="G627" s="53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2.75" customHeight="1" x14ac:dyDescent="0.25">
      <c r="A628" s="177"/>
      <c r="B628" s="18"/>
      <c r="C628" s="18"/>
      <c r="D628" s="53"/>
      <c r="E628" s="53"/>
      <c r="F628" s="53"/>
      <c r="G628" s="53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2.75" customHeight="1" x14ac:dyDescent="0.25">
      <c r="A629" s="177"/>
      <c r="B629" s="18"/>
      <c r="C629" s="18"/>
      <c r="D629" s="53"/>
      <c r="E629" s="53"/>
      <c r="F629" s="53"/>
      <c r="G629" s="53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2.75" customHeight="1" x14ac:dyDescent="0.25">
      <c r="A630" s="177"/>
      <c r="B630" s="18"/>
      <c r="C630" s="18"/>
      <c r="D630" s="53"/>
      <c r="E630" s="53"/>
      <c r="F630" s="53"/>
      <c r="G630" s="53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2.75" customHeight="1" x14ac:dyDescent="0.25">
      <c r="A631" s="177"/>
      <c r="B631" s="18"/>
      <c r="C631" s="18"/>
      <c r="D631" s="53"/>
      <c r="E631" s="53"/>
      <c r="F631" s="53"/>
      <c r="G631" s="53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2.75" customHeight="1" x14ac:dyDescent="0.25">
      <c r="A632" s="177"/>
      <c r="B632" s="18"/>
      <c r="C632" s="18"/>
      <c r="D632" s="53"/>
      <c r="E632" s="53"/>
      <c r="F632" s="53"/>
      <c r="G632" s="53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2.75" customHeight="1" x14ac:dyDescent="0.25">
      <c r="A633" s="177"/>
      <c r="B633" s="18"/>
      <c r="C633" s="18"/>
      <c r="D633" s="53"/>
      <c r="E633" s="53"/>
      <c r="F633" s="53"/>
      <c r="G633" s="53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2.75" customHeight="1" x14ac:dyDescent="0.25">
      <c r="A634" s="177"/>
      <c r="B634" s="18"/>
      <c r="C634" s="18"/>
      <c r="D634" s="53"/>
      <c r="E634" s="53"/>
      <c r="F634" s="53"/>
      <c r="G634" s="53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2.75" customHeight="1" x14ac:dyDescent="0.25">
      <c r="A635" s="177"/>
      <c r="B635" s="18"/>
      <c r="C635" s="18"/>
      <c r="D635" s="53"/>
      <c r="E635" s="53"/>
      <c r="F635" s="53"/>
      <c r="G635" s="53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2.75" customHeight="1" x14ac:dyDescent="0.25">
      <c r="A636" s="177"/>
      <c r="B636" s="18"/>
      <c r="C636" s="18"/>
      <c r="D636" s="53"/>
      <c r="E636" s="53"/>
      <c r="F636" s="53"/>
      <c r="G636" s="53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2.75" customHeight="1" x14ac:dyDescent="0.25">
      <c r="A637" s="177"/>
      <c r="B637" s="18"/>
      <c r="C637" s="18"/>
      <c r="D637" s="53"/>
      <c r="E637" s="53"/>
      <c r="F637" s="53"/>
      <c r="G637" s="53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2.75" customHeight="1" x14ac:dyDescent="0.25">
      <c r="A638" s="177"/>
      <c r="B638" s="18"/>
      <c r="C638" s="18"/>
      <c r="D638" s="53"/>
      <c r="E638" s="53"/>
      <c r="F638" s="53"/>
      <c r="G638" s="53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2.75" customHeight="1" x14ac:dyDescent="0.25">
      <c r="A639" s="177"/>
      <c r="B639" s="18"/>
      <c r="C639" s="18"/>
      <c r="D639" s="53"/>
      <c r="E639" s="53"/>
      <c r="F639" s="53"/>
      <c r="G639" s="53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2.75" customHeight="1" x14ac:dyDescent="0.25">
      <c r="A640" s="177"/>
      <c r="B640" s="18"/>
      <c r="C640" s="18"/>
      <c r="D640" s="53"/>
      <c r="E640" s="53"/>
      <c r="F640" s="53"/>
      <c r="G640" s="53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2.75" customHeight="1" x14ac:dyDescent="0.25">
      <c r="A641" s="177"/>
      <c r="B641" s="18"/>
      <c r="C641" s="18"/>
      <c r="D641" s="53"/>
      <c r="E641" s="53"/>
      <c r="F641" s="53"/>
      <c r="G641" s="53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2.75" customHeight="1" x14ac:dyDescent="0.25">
      <c r="A642" s="177"/>
      <c r="B642" s="18"/>
      <c r="C642" s="18"/>
      <c r="D642" s="53"/>
      <c r="E642" s="53"/>
      <c r="F642" s="53"/>
      <c r="G642" s="53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2.75" customHeight="1" x14ac:dyDescent="0.25">
      <c r="A643" s="177"/>
      <c r="B643" s="18"/>
      <c r="C643" s="18"/>
      <c r="D643" s="53"/>
      <c r="E643" s="53"/>
      <c r="F643" s="53"/>
      <c r="G643" s="53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2.75" customHeight="1" x14ac:dyDescent="0.25">
      <c r="A644" s="177"/>
      <c r="B644" s="18"/>
      <c r="C644" s="18"/>
      <c r="D644" s="53"/>
      <c r="E644" s="53"/>
      <c r="F644" s="53"/>
      <c r="G644" s="53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2.75" customHeight="1" x14ac:dyDescent="0.25">
      <c r="A645" s="177"/>
      <c r="B645" s="18"/>
      <c r="C645" s="18"/>
      <c r="D645" s="53"/>
      <c r="E645" s="53"/>
      <c r="F645" s="53"/>
      <c r="G645" s="53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2.75" customHeight="1" x14ac:dyDescent="0.25">
      <c r="A646" s="177"/>
      <c r="B646" s="18"/>
      <c r="C646" s="18"/>
      <c r="D646" s="53"/>
      <c r="E646" s="53"/>
      <c r="F646" s="53"/>
      <c r="G646" s="53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2.75" customHeight="1" x14ac:dyDescent="0.25">
      <c r="A647" s="177"/>
      <c r="B647" s="18"/>
      <c r="C647" s="18"/>
      <c r="D647" s="53"/>
      <c r="E647" s="53"/>
      <c r="F647" s="53"/>
      <c r="G647" s="53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2.75" customHeight="1" x14ac:dyDescent="0.25">
      <c r="A648" s="177"/>
      <c r="B648" s="18"/>
      <c r="C648" s="18"/>
      <c r="D648" s="53"/>
      <c r="E648" s="53"/>
      <c r="F648" s="53"/>
      <c r="G648" s="53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2.75" customHeight="1" x14ac:dyDescent="0.25">
      <c r="A649" s="177"/>
      <c r="B649" s="18"/>
      <c r="C649" s="18"/>
      <c r="D649" s="53"/>
      <c r="E649" s="53"/>
      <c r="F649" s="53"/>
      <c r="G649" s="53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2.75" customHeight="1" x14ac:dyDescent="0.25">
      <c r="A650" s="177"/>
      <c r="B650" s="18"/>
      <c r="C650" s="18"/>
      <c r="D650" s="53"/>
      <c r="E650" s="53"/>
      <c r="F650" s="53"/>
      <c r="G650" s="53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2.75" customHeight="1" x14ac:dyDescent="0.25">
      <c r="A651" s="177"/>
      <c r="B651" s="18"/>
      <c r="C651" s="18"/>
      <c r="D651" s="53"/>
      <c r="E651" s="53"/>
      <c r="F651" s="53"/>
      <c r="G651" s="53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2.75" customHeight="1" x14ac:dyDescent="0.25">
      <c r="A652" s="177"/>
      <c r="B652" s="18"/>
      <c r="C652" s="18"/>
      <c r="D652" s="53"/>
      <c r="E652" s="53"/>
      <c r="F652" s="53"/>
      <c r="G652" s="53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2.75" customHeight="1" x14ac:dyDescent="0.25">
      <c r="A653" s="177"/>
      <c r="B653" s="18"/>
      <c r="C653" s="18"/>
      <c r="D653" s="53"/>
      <c r="E653" s="53"/>
      <c r="F653" s="53"/>
      <c r="G653" s="53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2.75" customHeight="1" x14ac:dyDescent="0.25">
      <c r="A654" s="177"/>
      <c r="B654" s="18"/>
      <c r="C654" s="18"/>
      <c r="D654" s="53"/>
      <c r="E654" s="53"/>
      <c r="F654" s="53"/>
      <c r="G654" s="53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2.75" customHeight="1" x14ac:dyDescent="0.25">
      <c r="A655" s="177"/>
      <c r="B655" s="18"/>
      <c r="C655" s="18"/>
      <c r="D655" s="53"/>
      <c r="E655" s="53"/>
      <c r="F655" s="53"/>
      <c r="G655" s="53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2.75" customHeight="1" x14ac:dyDescent="0.25">
      <c r="A656" s="177"/>
      <c r="B656" s="18"/>
      <c r="C656" s="18"/>
      <c r="D656" s="53"/>
      <c r="E656" s="53"/>
      <c r="F656" s="53"/>
      <c r="G656" s="53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2.75" customHeight="1" x14ac:dyDescent="0.25">
      <c r="A657" s="177"/>
      <c r="B657" s="18"/>
      <c r="C657" s="18"/>
      <c r="D657" s="53"/>
      <c r="E657" s="53"/>
      <c r="F657" s="53"/>
      <c r="G657" s="53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2.75" customHeight="1" x14ac:dyDescent="0.25">
      <c r="A658" s="177"/>
      <c r="B658" s="18"/>
      <c r="C658" s="18"/>
      <c r="D658" s="53"/>
      <c r="E658" s="53"/>
      <c r="F658" s="53"/>
      <c r="G658" s="53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2.75" customHeight="1" x14ac:dyDescent="0.25">
      <c r="A659" s="177"/>
      <c r="B659" s="18"/>
      <c r="C659" s="18"/>
      <c r="D659" s="53"/>
      <c r="E659" s="53"/>
      <c r="F659" s="53"/>
      <c r="G659" s="53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2.75" customHeight="1" x14ac:dyDescent="0.25">
      <c r="A660" s="177"/>
      <c r="B660" s="18"/>
      <c r="C660" s="18"/>
      <c r="D660" s="53"/>
      <c r="E660" s="53"/>
      <c r="F660" s="53"/>
      <c r="G660" s="53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2.75" customHeight="1" x14ac:dyDescent="0.25">
      <c r="A661" s="177"/>
      <c r="B661" s="18"/>
      <c r="C661" s="18"/>
      <c r="D661" s="53"/>
      <c r="E661" s="53"/>
      <c r="F661" s="53"/>
      <c r="G661" s="53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2.75" customHeight="1" x14ac:dyDescent="0.25">
      <c r="A662" s="177"/>
      <c r="B662" s="18"/>
      <c r="C662" s="18"/>
      <c r="D662" s="53"/>
      <c r="E662" s="53"/>
      <c r="F662" s="53"/>
      <c r="G662" s="53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2.75" customHeight="1" x14ac:dyDescent="0.25">
      <c r="A663" s="177"/>
      <c r="B663" s="18"/>
      <c r="C663" s="18"/>
      <c r="D663" s="53"/>
      <c r="E663" s="53"/>
      <c r="F663" s="53"/>
      <c r="G663" s="53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2.75" customHeight="1" x14ac:dyDescent="0.25">
      <c r="A664" s="177"/>
      <c r="B664" s="18"/>
      <c r="C664" s="18"/>
      <c r="D664" s="53"/>
      <c r="E664" s="53"/>
      <c r="F664" s="53"/>
      <c r="G664" s="53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2.75" customHeight="1" x14ac:dyDescent="0.25">
      <c r="A665" s="177"/>
      <c r="B665" s="18"/>
      <c r="C665" s="18"/>
      <c r="D665" s="53"/>
      <c r="E665" s="53"/>
      <c r="F665" s="53"/>
      <c r="G665" s="53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2.75" customHeight="1" x14ac:dyDescent="0.25">
      <c r="A666" s="177"/>
      <c r="B666" s="18"/>
      <c r="C666" s="18"/>
      <c r="D666" s="53"/>
      <c r="E666" s="53"/>
      <c r="F666" s="53"/>
      <c r="G666" s="53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2.75" customHeight="1" x14ac:dyDescent="0.25">
      <c r="A667" s="177"/>
      <c r="B667" s="18"/>
      <c r="C667" s="18"/>
      <c r="D667" s="53"/>
      <c r="E667" s="53"/>
      <c r="F667" s="53"/>
      <c r="G667" s="53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2.75" customHeight="1" x14ac:dyDescent="0.25">
      <c r="A668" s="177"/>
      <c r="B668" s="18"/>
      <c r="C668" s="18"/>
      <c r="D668" s="53"/>
      <c r="E668" s="53"/>
      <c r="F668" s="53"/>
      <c r="G668" s="53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2.75" customHeight="1" x14ac:dyDescent="0.25">
      <c r="A669" s="177"/>
      <c r="B669" s="18"/>
      <c r="C669" s="18"/>
      <c r="D669" s="53"/>
      <c r="E669" s="53"/>
      <c r="F669" s="53"/>
      <c r="G669" s="53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2.75" customHeight="1" x14ac:dyDescent="0.25">
      <c r="A670" s="177"/>
      <c r="B670" s="18"/>
      <c r="C670" s="18"/>
      <c r="D670" s="53"/>
      <c r="E670" s="53"/>
      <c r="F670" s="53"/>
      <c r="G670" s="53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2.75" customHeight="1" x14ac:dyDescent="0.25">
      <c r="A671" s="177"/>
      <c r="B671" s="18"/>
      <c r="C671" s="18"/>
      <c r="D671" s="53"/>
      <c r="E671" s="53"/>
      <c r="F671" s="53"/>
      <c r="G671" s="53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2.75" customHeight="1" x14ac:dyDescent="0.25">
      <c r="A672" s="177"/>
      <c r="B672" s="18"/>
      <c r="C672" s="18"/>
      <c r="D672" s="53"/>
      <c r="E672" s="53"/>
      <c r="F672" s="53"/>
      <c r="G672" s="53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2.75" customHeight="1" x14ac:dyDescent="0.25">
      <c r="A673" s="177"/>
      <c r="B673" s="18"/>
      <c r="C673" s="18"/>
      <c r="D673" s="53"/>
      <c r="E673" s="53"/>
      <c r="F673" s="53"/>
      <c r="G673" s="53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2.75" customHeight="1" x14ac:dyDescent="0.25">
      <c r="A674" s="177"/>
      <c r="B674" s="18"/>
      <c r="C674" s="18"/>
      <c r="D674" s="53"/>
      <c r="E674" s="53"/>
      <c r="F674" s="53"/>
      <c r="G674" s="53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2.75" customHeight="1" x14ac:dyDescent="0.25">
      <c r="A675" s="177"/>
      <c r="B675" s="18"/>
      <c r="C675" s="18"/>
      <c r="D675" s="53"/>
      <c r="E675" s="53"/>
      <c r="F675" s="53"/>
      <c r="G675" s="53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2.75" customHeight="1" x14ac:dyDescent="0.25">
      <c r="A676" s="177"/>
      <c r="B676" s="18"/>
      <c r="C676" s="18"/>
      <c r="D676" s="53"/>
      <c r="E676" s="53"/>
      <c r="F676" s="53"/>
      <c r="G676" s="53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2.75" customHeight="1" x14ac:dyDescent="0.25">
      <c r="A677" s="177"/>
      <c r="B677" s="18"/>
      <c r="C677" s="18"/>
      <c r="D677" s="53"/>
      <c r="E677" s="53"/>
      <c r="F677" s="53"/>
      <c r="G677" s="53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2.75" customHeight="1" x14ac:dyDescent="0.25">
      <c r="A678" s="177"/>
      <c r="B678" s="18"/>
      <c r="C678" s="18"/>
      <c r="D678" s="53"/>
      <c r="E678" s="53"/>
      <c r="F678" s="53"/>
      <c r="G678" s="53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2.75" customHeight="1" x14ac:dyDescent="0.25">
      <c r="A679" s="177"/>
      <c r="B679" s="18"/>
      <c r="C679" s="18"/>
      <c r="D679" s="53"/>
      <c r="E679" s="53"/>
      <c r="F679" s="53"/>
      <c r="G679" s="53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2.75" customHeight="1" x14ac:dyDescent="0.25">
      <c r="A680" s="177"/>
      <c r="B680" s="18"/>
      <c r="C680" s="18"/>
      <c r="D680" s="53"/>
      <c r="E680" s="53"/>
      <c r="F680" s="53"/>
      <c r="G680" s="53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2.75" customHeight="1" x14ac:dyDescent="0.25">
      <c r="A681" s="177"/>
      <c r="B681" s="18"/>
      <c r="C681" s="18"/>
      <c r="D681" s="53"/>
      <c r="E681" s="53"/>
      <c r="F681" s="53"/>
      <c r="G681" s="53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2.75" customHeight="1" x14ac:dyDescent="0.25">
      <c r="A682" s="177"/>
      <c r="B682" s="18"/>
      <c r="C682" s="18"/>
      <c r="D682" s="53"/>
      <c r="E682" s="53"/>
      <c r="F682" s="53"/>
      <c r="G682" s="53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2.75" customHeight="1" x14ac:dyDescent="0.25">
      <c r="A683" s="177"/>
      <c r="B683" s="18"/>
      <c r="C683" s="18"/>
      <c r="D683" s="53"/>
      <c r="E683" s="53"/>
      <c r="F683" s="53"/>
      <c r="G683" s="53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2.75" customHeight="1" x14ac:dyDescent="0.25">
      <c r="A684" s="177"/>
      <c r="B684" s="18"/>
      <c r="C684" s="18"/>
      <c r="D684" s="53"/>
      <c r="E684" s="53"/>
      <c r="F684" s="53"/>
      <c r="G684" s="53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2.75" customHeight="1" x14ac:dyDescent="0.25">
      <c r="A685" s="177"/>
      <c r="B685" s="18"/>
      <c r="C685" s="18"/>
      <c r="D685" s="53"/>
      <c r="E685" s="53"/>
      <c r="F685" s="53"/>
      <c r="G685" s="53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2.75" customHeight="1" x14ac:dyDescent="0.25">
      <c r="A686" s="177"/>
      <c r="B686" s="18"/>
      <c r="C686" s="18"/>
      <c r="D686" s="53"/>
      <c r="E686" s="53"/>
      <c r="F686" s="53"/>
      <c r="G686" s="53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2.75" customHeight="1" x14ac:dyDescent="0.25">
      <c r="A687" s="177"/>
      <c r="B687" s="18"/>
      <c r="C687" s="18"/>
      <c r="D687" s="53"/>
      <c r="E687" s="53"/>
      <c r="F687" s="53"/>
      <c r="G687" s="53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2.75" customHeight="1" x14ac:dyDescent="0.25">
      <c r="A688" s="177"/>
      <c r="B688" s="18"/>
      <c r="C688" s="18"/>
      <c r="D688" s="53"/>
      <c r="E688" s="53"/>
      <c r="F688" s="53"/>
      <c r="G688" s="53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2.75" customHeight="1" x14ac:dyDescent="0.25">
      <c r="A689" s="177"/>
      <c r="B689" s="18"/>
      <c r="C689" s="18"/>
      <c r="D689" s="53"/>
      <c r="E689" s="53"/>
      <c r="F689" s="53"/>
      <c r="G689" s="53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2.75" customHeight="1" x14ac:dyDescent="0.25">
      <c r="A690" s="177"/>
      <c r="B690" s="18"/>
      <c r="C690" s="18"/>
      <c r="D690" s="53"/>
      <c r="E690" s="53"/>
      <c r="F690" s="53"/>
      <c r="G690" s="53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2.75" customHeight="1" x14ac:dyDescent="0.25">
      <c r="A691" s="177"/>
      <c r="B691" s="18"/>
      <c r="C691" s="18"/>
      <c r="D691" s="53"/>
      <c r="E691" s="53"/>
      <c r="F691" s="53"/>
      <c r="G691" s="53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2.75" customHeight="1" x14ac:dyDescent="0.25">
      <c r="A692" s="177"/>
      <c r="B692" s="18"/>
      <c r="C692" s="18"/>
      <c r="D692" s="53"/>
      <c r="E692" s="53"/>
      <c r="F692" s="53"/>
      <c r="G692" s="53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2.75" customHeight="1" x14ac:dyDescent="0.25">
      <c r="A693" s="177"/>
      <c r="B693" s="18"/>
      <c r="C693" s="18"/>
      <c r="D693" s="53"/>
      <c r="E693" s="53"/>
      <c r="F693" s="53"/>
      <c r="G693" s="53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2.75" customHeight="1" x14ac:dyDescent="0.25">
      <c r="A694" s="177"/>
      <c r="B694" s="18"/>
      <c r="C694" s="18"/>
      <c r="D694" s="53"/>
      <c r="E694" s="53"/>
      <c r="F694" s="53"/>
      <c r="G694" s="53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2.75" customHeight="1" x14ac:dyDescent="0.25">
      <c r="A695" s="177"/>
      <c r="B695" s="18"/>
      <c r="C695" s="18"/>
      <c r="D695" s="53"/>
      <c r="E695" s="53"/>
      <c r="F695" s="53"/>
      <c r="G695" s="53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2.75" customHeight="1" x14ac:dyDescent="0.25">
      <c r="A696" s="177"/>
      <c r="B696" s="18"/>
      <c r="C696" s="18"/>
      <c r="D696" s="53"/>
      <c r="E696" s="53"/>
      <c r="F696" s="53"/>
      <c r="G696" s="53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2.75" customHeight="1" x14ac:dyDescent="0.25">
      <c r="A697" s="177"/>
      <c r="B697" s="18"/>
      <c r="C697" s="18"/>
      <c r="D697" s="53"/>
      <c r="E697" s="53"/>
      <c r="F697" s="53"/>
      <c r="G697" s="53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2.75" customHeight="1" x14ac:dyDescent="0.25">
      <c r="A698" s="177"/>
      <c r="B698" s="18"/>
      <c r="C698" s="18"/>
      <c r="D698" s="53"/>
      <c r="E698" s="53"/>
      <c r="F698" s="53"/>
      <c r="G698" s="53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2.75" customHeight="1" x14ac:dyDescent="0.25">
      <c r="A699" s="177"/>
      <c r="B699" s="18"/>
      <c r="C699" s="18"/>
      <c r="D699" s="53"/>
      <c r="E699" s="53"/>
      <c r="F699" s="53"/>
      <c r="G699" s="53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2.75" customHeight="1" x14ac:dyDescent="0.25">
      <c r="A700" s="177"/>
      <c r="B700" s="18"/>
      <c r="C700" s="18"/>
      <c r="D700" s="53"/>
      <c r="E700" s="53"/>
      <c r="F700" s="53"/>
      <c r="G700" s="53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2.75" customHeight="1" x14ac:dyDescent="0.25">
      <c r="A701" s="177"/>
      <c r="B701" s="18"/>
      <c r="C701" s="18"/>
      <c r="D701" s="53"/>
      <c r="E701" s="53"/>
      <c r="F701" s="53"/>
      <c r="G701" s="53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2.75" customHeight="1" x14ac:dyDescent="0.25">
      <c r="A702" s="177"/>
      <c r="B702" s="18"/>
      <c r="C702" s="18"/>
      <c r="D702" s="53"/>
      <c r="E702" s="53"/>
      <c r="F702" s="53"/>
      <c r="G702" s="53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2.75" customHeight="1" x14ac:dyDescent="0.25">
      <c r="A703" s="177"/>
      <c r="B703" s="18"/>
      <c r="C703" s="18"/>
      <c r="D703" s="53"/>
      <c r="E703" s="53"/>
      <c r="F703" s="53"/>
      <c r="G703" s="53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2.75" customHeight="1" x14ac:dyDescent="0.25">
      <c r="A704" s="177"/>
      <c r="B704" s="18"/>
      <c r="C704" s="18"/>
      <c r="D704" s="53"/>
      <c r="E704" s="53"/>
      <c r="F704" s="53"/>
      <c r="G704" s="53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2.75" customHeight="1" x14ac:dyDescent="0.25">
      <c r="A705" s="177"/>
      <c r="B705" s="18"/>
      <c r="C705" s="18"/>
      <c r="D705" s="53"/>
      <c r="E705" s="53"/>
      <c r="F705" s="53"/>
      <c r="G705" s="53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2.75" customHeight="1" x14ac:dyDescent="0.25">
      <c r="A706" s="177"/>
      <c r="B706" s="18"/>
      <c r="C706" s="18"/>
      <c r="D706" s="53"/>
      <c r="E706" s="53"/>
      <c r="F706" s="53"/>
      <c r="G706" s="53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2.75" customHeight="1" x14ac:dyDescent="0.25">
      <c r="A707" s="177"/>
      <c r="B707" s="18"/>
      <c r="C707" s="18"/>
      <c r="D707" s="53"/>
      <c r="E707" s="53"/>
      <c r="F707" s="53"/>
      <c r="G707" s="53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2.75" customHeight="1" x14ac:dyDescent="0.25">
      <c r="A708" s="177"/>
      <c r="B708" s="18"/>
      <c r="C708" s="18"/>
      <c r="D708" s="53"/>
      <c r="E708" s="53"/>
      <c r="F708" s="53"/>
      <c r="G708" s="53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2.75" customHeight="1" x14ac:dyDescent="0.25">
      <c r="A709" s="177"/>
      <c r="B709" s="18"/>
      <c r="C709" s="18"/>
      <c r="D709" s="53"/>
      <c r="E709" s="53"/>
      <c r="F709" s="53"/>
      <c r="G709" s="53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2.75" customHeight="1" x14ac:dyDescent="0.25">
      <c r="A710" s="177"/>
      <c r="B710" s="18"/>
      <c r="C710" s="18"/>
      <c r="D710" s="53"/>
      <c r="E710" s="53"/>
      <c r="F710" s="53"/>
      <c r="G710" s="53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2.75" customHeight="1" x14ac:dyDescent="0.25">
      <c r="A711" s="177"/>
      <c r="B711" s="18"/>
      <c r="C711" s="18"/>
      <c r="D711" s="53"/>
      <c r="E711" s="53"/>
      <c r="F711" s="53"/>
      <c r="G711" s="53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2.75" customHeight="1" x14ac:dyDescent="0.25">
      <c r="A712" s="177"/>
      <c r="B712" s="18"/>
      <c r="C712" s="18"/>
      <c r="D712" s="53"/>
      <c r="E712" s="53"/>
      <c r="F712" s="53"/>
      <c r="G712" s="53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2.75" customHeight="1" x14ac:dyDescent="0.25">
      <c r="A713" s="177"/>
      <c r="B713" s="18"/>
      <c r="C713" s="18"/>
      <c r="D713" s="53"/>
      <c r="E713" s="53"/>
      <c r="F713" s="53"/>
      <c r="G713" s="53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2.75" customHeight="1" x14ac:dyDescent="0.25">
      <c r="A714" s="177"/>
      <c r="B714" s="18"/>
      <c r="C714" s="18"/>
      <c r="D714" s="53"/>
      <c r="E714" s="53"/>
      <c r="F714" s="53"/>
      <c r="G714" s="53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2.75" customHeight="1" x14ac:dyDescent="0.25">
      <c r="A715" s="177"/>
      <c r="B715" s="18"/>
      <c r="C715" s="18"/>
      <c r="D715" s="53"/>
      <c r="E715" s="53"/>
      <c r="F715" s="53"/>
      <c r="G715" s="53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2.75" customHeight="1" x14ac:dyDescent="0.25">
      <c r="A716" s="177"/>
      <c r="B716" s="18"/>
      <c r="C716" s="18"/>
      <c r="D716" s="53"/>
      <c r="E716" s="53"/>
      <c r="F716" s="53"/>
      <c r="G716" s="53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2.75" customHeight="1" x14ac:dyDescent="0.25">
      <c r="A717" s="177"/>
      <c r="B717" s="18"/>
      <c r="C717" s="18"/>
      <c r="D717" s="53"/>
      <c r="E717" s="53"/>
      <c r="F717" s="53"/>
      <c r="G717" s="53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2.75" customHeight="1" x14ac:dyDescent="0.25">
      <c r="A718" s="177"/>
      <c r="B718" s="18"/>
      <c r="C718" s="18"/>
      <c r="D718" s="53"/>
      <c r="E718" s="53"/>
      <c r="F718" s="53"/>
      <c r="G718" s="53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2.75" customHeight="1" x14ac:dyDescent="0.25">
      <c r="A719" s="177"/>
      <c r="B719" s="18"/>
      <c r="C719" s="18"/>
      <c r="D719" s="53"/>
      <c r="E719" s="53"/>
      <c r="F719" s="53"/>
      <c r="G719" s="53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2.75" customHeight="1" x14ac:dyDescent="0.25">
      <c r="A720" s="177"/>
      <c r="B720" s="18"/>
      <c r="C720" s="18"/>
      <c r="D720" s="53"/>
      <c r="E720" s="53"/>
      <c r="F720" s="53"/>
      <c r="G720" s="53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2.75" customHeight="1" x14ac:dyDescent="0.25">
      <c r="A721" s="177"/>
      <c r="B721" s="18"/>
      <c r="C721" s="18"/>
      <c r="D721" s="53"/>
      <c r="E721" s="53"/>
      <c r="F721" s="53"/>
      <c r="G721" s="53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2.75" customHeight="1" x14ac:dyDescent="0.25">
      <c r="A722" s="177"/>
      <c r="B722" s="18"/>
      <c r="C722" s="18"/>
      <c r="D722" s="53"/>
      <c r="E722" s="53"/>
      <c r="F722" s="53"/>
      <c r="G722" s="53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2.75" customHeight="1" x14ac:dyDescent="0.25">
      <c r="A723" s="177"/>
      <c r="B723" s="18"/>
      <c r="C723" s="18"/>
      <c r="D723" s="53"/>
      <c r="E723" s="53"/>
      <c r="F723" s="53"/>
      <c r="G723" s="53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2.75" customHeight="1" x14ac:dyDescent="0.25">
      <c r="A724" s="177"/>
      <c r="B724" s="18"/>
      <c r="C724" s="18"/>
      <c r="D724" s="53"/>
      <c r="E724" s="53"/>
      <c r="F724" s="53"/>
      <c r="G724" s="53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2.75" customHeight="1" x14ac:dyDescent="0.25">
      <c r="A725" s="177"/>
      <c r="B725" s="18"/>
      <c r="C725" s="18"/>
      <c r="D725" s="53"/>
      <c r="E725" s="53"/>
      <c r="F725" s="53"/>
      <c r="G725" s="53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2.75" customHeight="1" x14ac:dyDescent="0.25">
      <c r="A726" s="177"/>
      <c r="B726" s="18"/>
      <c r="C726" s="18"/>
      <c r="D726" s="53"/>
      <c r="E726" s="53"/>
      <c r="F726" s="53"/>
      <c r="G726" s="53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2.75" customHeight="1" x14ac:dyDescent="0.25">
      <c r="A727" s="177"/>
      <c r="B727" s="18"/>
      <c r="C727" s="18"/>
      <c r="D727" s="53"/>
      <c r="E727" s="53"/>
      <c r="F727" s="53"/>
      <c r="G727" s="53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2.75" customHeight="1" x14ac:dyDescent="0.25">
      <c r="A728" s="177"/>
      <c r="B728" s="18"/>
      <c r="C728" s="18"/>
      <c r="D728" s="53"/>
      <c r="E728" s="53"/>
      <c r="F728" s="53"/>
      <c r="G728" s="53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2.75" customHeight="1" x14ac:dyDescent="0.25">
      <c r="A729" s="177"/>
      <c r="B729" s="18"/>
      <c r="C729" s="18"/>
      <c r="D729" s="53"/>
      <c r="E729" s="53"/>
      <c r="F729" s="53"/>
      <c r="G729" s="53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2.75" customHeight="1" x14ac:dyDescent="0.25">
      <c r="A730" s="177"/>
      <c r="B730" s="18"/>
      <c r="C730" s="18"/>
      <c r="D730" s="53"/>
      <c r="E730" s="53"/>
      <c r="F730" s="53"/>
      <c r="G730" s="53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2.75" customHeight="1" x14ac:dyDescent="0.25">
      <c r="A731" s="177"/>
      <c r="B731" s="18"/>
      <c r="C731" s="18"/>
      <c r="D731" s="53"/>
      <c r="E731" s="53"/>
      <c r="F731" s="53"/>
      <c r="G731" s="53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2.75" customHeight="1" x14ac:dyDescent="0.25">
      <c r="A732" s="177"/>
      <c r="B732" s="18"/>
      <c r="C732" s="18"/>
      <c r="D732" s="53"/>
      <c r="E732" s="53"/>
      <c r="F732" s="53"/>
      <c r="G732" s="53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2.75" customHeight="1" x14ac:dyDescent="0.25">
      <c r="A733" s="177"/>
      <c r="B733" s="18"/>
      <c r="C733" s="18"/>
      <c r="D733" s="53"/>
      <c r="E733" s="53"/>
      <c r="F733" s="53"/>
      <c r="G733" s="53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2.75" customHeight="1" x14ac:dyDescent="0.25">
      <c r="A734" s="177"/>
      <c r="B734" s="18"/>
      <c r="C734" s="18"/>
      <c r="D734" s="53"/>
      <c r="E734" s="53"/>
      <c r="F734" s="53"/>
      <c r="G734" s="53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2.75" customHeight="1" x14ac:dyDescent="0.25">
      <c r="A735" s="177"/>
      <c r="B735" s="18"/>
      <c r="C735" s="18"/>
      <c r="D735" s="53"/>
      <c r="E735" s="53"/>
      <c r="F735" s="53"/>
      <c r="G735" s="53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2.75" customHeight="1" x14ac:dyDescent="0.25">
      <c r="A736" s="177"/>
      <c r="B736" s="18"/>
      <c r="C736" s="18"/>
      <c r="D736" s="53"/>
      <c r="E736" s="53"/>
      <c r="F736" s="53"/>
      <c r="G736" s="53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2.75" customHeight="1" x14ac:dyDescent="0.25">
      <c r="A737" s="177"/>
      <c r="B737" s="18"/>
      <c r="C737" s="18"/>
      <c r="D737" s="53"/>
      <c r="E737" s="53"/>
      <c r="F737" s="53"/>
      <c r="G737" s="53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2.75" customHeight="1" x14ac:dyDescent="0.25">
      <c r="A738" s="177"/>
      <c r="B738" s="18"/>
      <c r="C738" s="18"/>
      <c r="D738" s="53"/>
      <c r="E738" s="53"/>
      <c r="F738" s="53"/>
      <c r="G738" s="53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2.75" customHeight="1" x14ac:dyDescent="0.25">
      <c r="A739" s="177"/>
      <c r="B739" s="18"/>
      <c r="C739" s="18"/>
      <c r="D739" s="53"/>
      <c r="E739" s="53"/>
      <c r="F739" s="53"/>
      <c r="G739" s="53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2.75" customHeight="1" x14ac:dyDescent="0.25">
      <c r="A740" s="177"/>
      <c r="B740" s="18"/>
      <c r="C740" s="18"/>
      <c r="D740" s="53"/>
      <c r="E740" s="53"/>
      <c r="F740" s="53"/>
      <c r="G740" s="53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2.75" customHeight="1" x14ac:dyDescent="0.25">
      <c r="A741" s="177"/>
      <c r="B741" s="18"/>
      <c r="C741" s="18"/>
      <c r="D741" s="53"/>
      <c r="E741" s="53"/>
      <c r="F741" s="53"/>
      <c r="G741" s="53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2.75" customHeight="1" x14ac:dyDescent="0.25">
      <c r="A742" s="177"/>
      <c r="B742" s="18"/>
      <c r="C742" s="18"/>
      <c r="D742" s="53"/>
      <c r="E742" s="53"/>
      <c r="F742" s="53"/>
      <c r="G742" s="53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2.75" customHeight="1" x14ac:dyDescent="0.25">
      <c r="A743" s="177"/>
      <c r="B743" s="18"/>
      <c r="C743" s="18"/>
      <c r="D743" s="53"/>
      <c r="E743" s="53"/>
      <c r="F743" s="53"/>
      <c r="G743" s="53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2.75" customHeight="1" x14ac:dyDescent="0.25">
      <c r="A744" s="177"/>
      <c r="B744" s="18"/>
      <c r="C744" s="18"/>
      <c r="D744" s="53"/>
      <c r="E744" s="53"/>
      <c r="F744" s="53"/>
      <c r="G744" s="53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2.75" customHeight="1" x14ac:dyDescent="0.25">
      <c r="A745" s="177"/>
      <c r="B745" s="18"/>
      <c r="C745" s="18"/>
      <c r="D745" s="53"/>
      <c r="E745" s="53"/>
      <c r="F745" s="53"/>
      <c r="G745" s="53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2.75" customHeight="1" x14ac:dyDescent="0.25">
      <c r="A746" s="177"/>
      <c r="B746" s="18"/>
      <c r="C746" s="18"/>
      <c r="D746" s="53"/>
      <c r="E746" s="53"/>
      <c r="F746" s="53"/>
      <c r="G746" s="53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2.75" customHeight="1" x14ac:dyDescent="0.25">
      <c r="A747" s="177"/>
      <c r="B747" s="18"/>
      <c r="C747" s="18"/>
      <c r="D747" s="53"/>
      <c r="E747" s="53"/>
      <c r="F747" s="53"/>
      <c r="G747" s="53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2.75" customHeight="1" x14ac:dyDescent="0.25">
      <c r="A748" s="177"/>
      <c r="B748" s="18"/>
      <c r="C748" s="18"/>
      <c r="D748" s="53"/>
      <c r="E748" s="53"/>
      <c r="F748" s="53"/>
      <c r="G748" s="53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2.75" customHeight="1" x14ac:dyDescent="0.25">
      <c r="A749" s="177"/>
      <c r="B749" s="18"/>
      <c r="C749" s="18"/>
      <c r="D749" s="53"/>
      <c r="E749" s="53"/>
      <c r="F749" s="53"/>
      <c r="G749" s="53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2.75" customHeight="1" x14ac:dyDescent="0.25">
      <c r="A750" s="177"/>
      <c r="B750" s="18"/>
      <c r="C750" s="18"/>
      <c r="D750" s="53"/>
      <c r="E750" s="53"/>
      <c r="F750" s="53"/>
      <c r="G750" s="53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2.75" customHeight="1" x14ac:dyDescent="0.25">
      <c r="A751" s="177"/>
      <c r="B751" s="18"/>
      <c r="C751" s="18"/>
      <c r="D751" s="53"/>
      <c r="E751" s="53"/>
      <c r="F751" s="53"/>
      <c r="G751" s="53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2.75" customHeight="1" x14ac:dyDescent="0.25">
      <c r="A752" s="177"/>
      <c r="B752" s="18"/>
      <c r="C752" s="18"/>
      <c r="D752" s="53"/>
      <c r="E752" s="53"/>
      <c r="F752" s="53"/>
      <c r="G752" s="53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2.75" customHeight="1" x14ac:dyDescent="0.25">
      <c r="A753" s="177"/>
      <c r="B753" s="18"/>
      <c r="C753" s="18"/>
      <c r="D753" s="53"/>
      <c r="E753" s="53"/>
      <c r="F753" s="53"/>
      <c r="G753" s="53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2.75" customHeight="1" x14ac:dyDescent="0.25">
      <c r="A754" s="177"/>
      <c r="B754" s="18"/>
      <c r="C754" s="18"/>
      <c r="D754" s="53"/>
      <c r="E754" s="53"/>
      <c r="F754" s="53"/>
      <c r="G754" s="53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2.75" customHeight="1" x14ac:dyDescent="0.25">
      <c r="A755" s="177"/>
      <c r="B755" s="18"/>
      <c r="C755" s="18"/>
      <c r="D755" s="53"/>
      <c r="E755" s="53"/>
      <c r="F755" s="53"/>
      <c r="G755" s="53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2.75" customHeight="1" x14ac:dyDescent="0.25">
      <c r="A756" s="177"/>
      <c r="B756" s="18"/>
      <c r="C756" s="18"/>
      <c r="D756" s="53"/>
      <c r="E756" s="53"/>
      <c r="F756" s="53"/>
      <c r="G756" s="53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2.75" customHeight="1" x14ac:dyDescent="0.25">
      <c r="A757" s="177"/>
      <c r="B757" s="18"/>
      <c r="C757" s="18"/>
      <c r="D757" s="53"/>
      <c r="E757" s="53"/>
      <c r="F757" s="53"/>
      <c r="G757" s="53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2.75" customHeight="1" x14ac:dyDescent="0.25">
      <c r="A758" s="177"/>
      <c r="B758" s="18"/>
      <c r="C758" s="18"/>
      <c r="D758" s="53"/>
      <c r="E758" s="53"/>
      <c r="F758" s="53"/>
      <c r="G758" s="53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2.75" customHeight="1" x14ac:dyDescent="0.25">
      <c r="A759" s="177"/>
      <c r="B759" s="18"/>
      <c r="C759" s="18"/>
      <c r="D759" s="53"/>
      <c r="E759" s="53"/>
      <c r="F759" s="53"/>
      <c r="G759" s="53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2.75" customHeight="1" x14ac:dyDescent="0.25">
      <c r="A760" s="177"/>
      <c r="B760" s="18"/>
      <c r="C760" s="18"/>
      <c r="D760" s="53"/>
      <c r="E760" s="53"/>
      <c r="F760" s="53"/>
      <c r="G760" s="53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2.75" customHeight="1" x14ac:dyDescent="0.25">
      <c r="A761" s="177"/>
      <c r="B761" s="18"/>
      <c r="C761" s="18"/>
      <c r="D761" s="53"/>
      <c r="E761" s="53"/>
      <c r="F761" s="53"/>
      <c r="G761" s="53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2.75" customHeight="1" x14ac:dyDescent="0.25">
      <c r="A762" s="177"/>
      <c r="B762" s="18"/>
      <c r="C762" s="18"/>
      <c r="D762" s="53"/>
      <c r="E762" s="53"/>
      <c r="F762" s="53"/>
      <c r="G762" s="53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2.75" customHeight="1" x14ac:dyDescent="0.25">
      <c r="A763" s="177"/>
      <c r="B763" s="18"/>
      <c r="C763" s="18"/>
      <c r="D763" s="53"/>
      <c r="E763" s="53"/>
      <c r="F763" s="53"/>
      <c r="G763" s="53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2.75" customHeight="1" x14ac:dyDescent="0.25">
      <c r="A764" s="177"/>
      <c r="B764" s="18"/>
      <c r="C764" s="18"/>
      <c r="D764" s="53"/>
      <c r="E764" s="53"/>
      <c r="F764" s="53"/>
      <c r="G764" s="53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2.75" customHeight="1" x14ac:dyDescent="0.25">
      <c r="A765" s="177"/>
      <c r="B765" s="18"/>
      <c r="C765" s="18"/>
      <c r="D765" s="53"/>
      <c r="E765" s="53"/>
      <c r="F765" s="53"/>
      <c r="G765" s="53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2.75" customHeight="1" x14ac:dyDescent="0.25">
      <c r="A766" s="177"/>
      <c r="B766" s="18"/>
      <c r="C766" s="18"/>
      <c r="D766" s="53"/>
      <c r="E766" s="53"/>
      <c r="F766" s="53"/>
      <c r="G766" s="53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2.75" customHeight="1" x14ac:dyDescent="0.25">
      <c r="A767" s="177"/>
      <c r="B767" s="18"/>
      <c r="C767" s="18"/>
      <c r="D767" s="53"/>
      <c r="E767" s="53"/>
      <c r="F767" s="53"/>
      <c r="G767" s="53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2.75" customHeight="1" x14ac:dyDescent="0.25">
      <c r="A768" s="177"/>
      <c r="B768" s="18"/>
      <c r="C768" s="18"/>
      <c r="D768" s="53"/>
      <c r="E768" s="53"/>
      <c r="F768" s="53"/>
      <c r="G768" s="53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2.75" customHeight="1" x14ac:dyDescent="0.25">
      <c r="A769" s="177"/>
      <c r="B769" s="18"/>
      <c r="C769" s="18"/>
      <c r="D769" s="53"/>
      <c r="E769" s="53"/>
      <c r="F769" s="53"/>
      <c r="G769" s="53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2.75" customHeight="1" x14ac:dyDescent="0.25">
      <c r="A770" s="177"/>
      <c r="B770" s="18"/>
      <c r="C770" s="18"/>
      <c r="D770" s="53"/>
      <c r="E770" s="53"/>
      <c r="F770" s="53"/>
      <c r="G770" s="53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2.75" customHeight="1" x14ac:dyDescent="0.25">
      <c r="A771" s="177"/>
      <c r="B771" s="18"/>
      <c r="C771" s="18"/>
      <c r="D771" s="53"/>
      <c r="E771" s="53"/>
      <c r="F771" s="53"/>
      <c r="G771" s="53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2.75" customHeight="1" x14ac:dyDescent="0.25">
      <c r="A772" s="177"/>
      <c r="B772" s="18"/>
      <c r="C772" s="18"/>
      <c r="D772" s="53"/>
      <c r="E772" s="53"/>
      <c r="F772" s="53"/>
      <c r="G772" s="53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2.75" customHeight="1" x14ac:dyDescent="0.25">
      <c r="A773" s="177"/>
      <c r="B773" s="18"/>
      <c r="C773" s="18"/>
      <c r="D773" s="53"/>
      <c r="E773" s="53"/>
      <c r="F773" s="53"/>
      <c r="G773" s="53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2.75" customHeight="1" x14ac:dyDescent="0.25">
      <c r="A774" s="177"/>
      <c r="B774" s="18"/>
      <c r="C774" s="18"/>
      <c r="D774" s="53"/>
      <c r="E774" s="53"/>
      <c r="F774" s="53"/>
      <c r="G774" s="53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2.75" customHeight="1" x14ac:dyDescent="0.25">
      <c r="A775" s="177"/>
      <c r="B775" s="18"/>
      <c r="C775" s="18"/>
      <c r="D775" s="53"/>
      <c r="E775" s="53"/>
      <c r="F775" s="53"/>
      <c r="G775" s="53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2.75" customHeight="1" x14ac:dyDescent="0.25">
      <c r="A776" s="177"/>
      <c r="B776" s="18"/>
      <c r="C776" s="18"/>
      <c r="D776" s="53"/>
      <c r="E776" s="53"/>
      <c r="F776" s="53"/>
      <c r="G776" s="53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2.75" customHeight="1" x14ac:dyDescent="0.25">
      <c r="A777" s="177"/>
      <c r="B777" s="18"/>
      <c r="C777" s="18"/>
      <c r="D777" s="53"/>
      <c r="E777" s="53"/>
      <c r="F777" s="53"/>
      <c r="G777" s="53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2.75" customHeight="1" x14ac:dyDescent="0.25">
      <c r="A778" s="177"/>
      <c r="B778" s="18"/>
      <c r="C778" s="18"/>
      <c r="D778" s="53"/>
      <c r="E778" s="53"/>
      <c r="F778" s="53"/>
      <c r="G778" s="53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2.75" customHeight="1" x14ac:dyDescent="0.25">
      <c r="A779" s="177"/>
      <c r="B779" s="18"/>
      <c r="C779" s="18"/>
      <c r="D779" s="53"/>
      <c r="E779" s="53"/>
      <c r="F779" s="53"/>
      <c r="G779" s="53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2.75" customHeight="1" x14ac:dyDescent="0.25">
      <c r="A780" s="177"/>
      <c r="B780" s="18"/>
      <c r="C780" s="18"/>
      <c r="D780" s="53"/>
      <c r="E780" s="53"/>
      <c r="F780" s="53"/>
      <c r="G780" s="53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2.75" customHeight="1" x14ac:dyDescent="0.25">
      <c r="A781" s="177"/>
      <c r="B781" s="18"/>
      <c r="C781" s="18"/>
      <c r="D781" s="53"/>
      <c r="E781" s="53"/>
      <c r="F781" s="53"/>
      <c r="G781" s="53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2.75" customHeight="1" x14ac:dyDescent="0.25">
      <c r="A782" s="177"/>
      <c r="B782" s="18"/>
      <c r="C782" s="18"/>
      <c r="D782" s="53"/>
      <c r="E782" s="53"/>
      <c r="F782" s="53"/>
      <c r="G782" s="53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2.75" customHeight="1" x14ac:dyDescent="0.25">
      <c r="A783" s="177"/>
      <c r="B783" s="18"/>
      <c r="C783" s="18"/>
      <c r="D783" s="53"/>
      <c r="E783" s="53"/>
      <c r="F783" s="53"/>
      <c r="G783" s="53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2.75" customHeight="1" x14ac:dyDescent="0.25">
      <c r="A784" s="177"/>
      <c r="B784" s="18"/>
      <c r="C784" s="18"/>
      <c r="D784" s="53"/>
      <c r="E784" s="53"/>
      <c r="F784" s="53"/>
      <c r="G784" s="53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2.75" customHeight="1" x14ac:dyDescent="0.25">
      <c r="A785" s="177"/>
      <c r="B785" s="18"/>
      <c r="C785" s="18"/>
      <c r="D785" s="53"/>
      <c r="E785" s="53"/>
      <c r="F785" s="53"/>
      <c r="G785" s="53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2.75" customHeight="1" x14ac:dyDescent="0.25">
      <c r="A786" s="177"/>
      <c r="B786" s="18"/>
      <c r="C786" s="18"/>
      <c r="D786" s="53"/>
      <c r="E786" s="53"/>
      <c r="F786" s="53"/>
      <c r="G786" s="53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2.75" customHeight="1" x14ac:dyDescent="0.25">
      <c r="A787" s="177"/>
      <c r="B787" s="18"/>
      <c r="C787" s="18"/>
      <c r="D787" s="53"/>
      <c r="E787" s="53"/>
      <c r="F787" s="53"/>
      <c r="G787" s="53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2.75" customHeight="1" x14ac:dyDescent="0.25">
      <c r="A788" s="177"/>
      <c r="B788" s="18"/>
      <c r="C788" s="18"/>
      <c r="D788" s="53"/>
      <c r="E788" s="53"/>
      <c r="F788" s="53"/>
      <c r="G788" s="53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2.75" customHeight="1" x14ac:dyDescent="0.25">
      <c r="A789" s="177"/>
      <c r="B789" s="18"/>
      <c r="C789" s="18"/>
      <c r="D789" s="53"/>
      <c r="E789" s="53"/>
      <c r="F789" s="53"/>
      <c r="G789" s="53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2.75" customHeight="1" x14ac:dyDescent="0.25">
      <c r="A790" s="177"/>
      <c r="B790" s="18"/>
      <c r="C790" s="18"/>
      <c r="D790" s="53"/>
      <c r="E790" s="53"/>
      <c r="F790" s="53"/>
      <c r="G790" s="53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2.75" customHeight="1" x14ac:dyDescent="0.25">
      <c r="A791" s="177"/>
      <c r="B791" s="18"/>
      <c r="C791" s="18"/>
      <c r="D791" s="53"/>
      <c r="E791" s="53"/>
      <c r="F791" s="53"/>
      <c r="G791" s="53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2.75" customHeight="1" x14ac:dyDescent="0.25">
      <c r="A792" s="177"/>
      <c r="B792" s="18"/>
      <c r="C792" s="18"/>
      <c r="D792" s="53"/>
      <c r="E792" s="53"/>
      <c r="F792" s="53"/>
      <c r="G792" s="53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2.75" customHeight="1" x14ac:dyDescent="0.25">
      <c r="A793" s="177"/>
      <c r="B793" s="18"/>
      <c r="C793" s="18"/>
      <c r="D793" s="53"/>
      <c r="E793" s="53"/>
      <c r="F793" s="53"/>
      <c r="G793" s="53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2.75" customHeight="1" x14ac:dyDescent="0.25">
      <c r="A794" s="177"/>
      <c r="B794" s="18"/>
      <c r="C794" s="18"/>
      <c r="D794" s="53"/>
      <c r="E794" s="53"/>
      <c r="F794" s="53"/>
      <c r="G794" s="53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2.75" customHeight="1" x14ac:dyDescent="0.25">
      <c r="A795" s="177"/>
      <c r="B795" s="18"/>
      <c r="C795" s="18"/>
      <c r="D795" s="53"/>
      <c r="E795" s="53"/>
      <c r="F795" s="53"/>
      <c r="G795" s="53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2.75" customHeight="1" x14ac:dyDescent="0.25">
      <c r="A796" s="177"/>
      <c r="B796" s="18"/>
      <c r="C796" s="18"/>
      <c r="D796" s="53"/>
      <c r="E796" s="53"/>
      <c r="F796" s="53"/>
      <c r="G796" s="53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2.75" customHeight="1" x14ac:dyDescent="0.25">
      <c r="A797" s="177"/>
      <c r="B797" s="18"/>
      <c r="C797" s="18"/>
      <c r="D797" s="53"/>
      <c r="E797" s="53"/>
      <c r="F797" s="53"/>
      <c r="G797" s="53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2.75" customHeight="1" x14ac:dyDescent="0.25">
      <c r="A798" s="177"/>
      <c r="B798" s="18"/>
      <c r="C798" s="18"/>
      <c r="D798" s="53"/>
      <c r="E798" s="53"/>
      <c r="F798" s="53"/>
      <c r="G798" s="53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2.75" customHeight="1" x14ac:dyDescent="0.25">
      <c r="A799" s="177"/>
      <c r="B799" s="18"/>
      <c r="C799" s="18"/>
      <c r="D799" s="53"/>
      <c r="E799" s="53"/>
      <c r="F799" s="53"/>
      <c r="G799" s="53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2.75" customHeight="1" x14ac:dyDescent="0.25">
      <c r="A800" s="177"/>
      <c r="B800" s="18"/>
      <c r="C800" s="18"/>
      <c r="D800" s="53"/>
      <c r="E800" s="53"/>
      <c r="F800" s="53"/>
      <c r="G800" s="53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2.75" customHeight="1" x14ac:dyDescent="0.25">
      <c r="A801" s="177"/>
      <c r="B801" s="18"/>
      <c r="C801" s="18"/>
      <c r="D801" s="53"/>
      <c r="E801" s="53"/>
      <c r="F801" s="53"/>
      <c r="G801" s="53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2.75" customHeight="1" x14ac:dyDescent="0.25">
      <c r="A802" s="177"/>
      <c r="B802" s="18"/>
      <c r="C802" s="18"/>
      <c r="D802" s="53"/>
      <c r="E802" s="53"/>
      <c r="F802" s="53"/>
      <c r="G802" s="53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2.75" customHeight="1" x14ac:dyDescent="0.25">
      <c r="A803" s="177"/>
      <c r="B803" s="18"/>
      <c r="C803" s="18"/>
      <c r="D803" s="53"/>
      <c r="E803" s="53"/>
      <c r="F803" s="53"/>
      <c r="G803" s="53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2.75" customHeight="1" x14ac:dyDescent="0.25">
      <c r="A804" s="177"/>
      <c r="B804" s="18"/>
      <c r="C804" s="18"/>
      <c r="D804" s="53"/>
      <c r="E804" s="53"/>
      <c r="F804" s="53"/>
      <c r="G804" s="53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2.75" customHeight="1" x14ac:dyDescent="0.25">
      <c r="A805" s="177"/>
      <c r="B805" s="18"/>
      <c r="C805" s="18"/>
      <c r="D805" s="53"/>
      <c r="E805" s="53"/>
      <c r="F805" s="53"/>
      <c r="G805" s="53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2.75" customHeight="1" x14ac:dyDescent="0.25">
      <c r="A806" s="177"/>
      <c r="B806" s="18"/>
      <c r="C806" s="18"/>
      <c r="D806" s="53"/>
      <c r="E806" s="53"/>
      <c r="F806" s="53"/>
      <c r="G806" s="53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2.75" customHeight="1" x14ac:dyDescent="0.25">
      <c r="A807" s="177"/>
      <c r="B807" s="18"/>
      <c r="C807" s="18"/>
      <c r="D807" s="53"/>
      <c r="E807" s="53"/>
      <c r="F807" s="53"/>
      <c r="G807" s="53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2.75" customHeight="1" x14ac:dyDescent="0.25">
      <c r="A808" s="177"/>
      <c r="B808" s="18"/>
      <c r="C808" s="18"/>
      <c r="D808" s="53"/>
      <c r="E808" s="53"/>
      <c r="F808" s="53"/>
      <c r="G808" s="53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2.75" customHeight="1" x14ac:dyDescent="0.25">
      <c r="A809" s="177"/>
      <c r="B809" s="18"/>
      <c r="C809" s="18"/>
      <c r="D809" s="53"/>
      <c r="E809" s="53"/>
      <c r="F809" s="53"/>
      <c r="G809" s="53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2.75" customHeight="1" x14ac:dyDescent="0.25">
      <c r="A810" s="177"/>
      <c r="B810" s="18"/>
      <c r="C810" s="18"/>
      <c r="D810" s="53"/>
      <c r="E810" s="53"/>
      <c r="F810" s="53"/>
      <c r="G810" s="53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2.75" customHeight="1" x14ac:dyDescent="0.25">
      <c r="A811" s="177"/>
      <c r="B811" s="18"/>
      <c r="C811" s="18"/>
      <c r="D811" s="53"/>
      <c r="E811" s="53"/>
      <c r="F811" s="53"/>
      <c r="G811" s="53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2.75" customHeight="1" x14ac:dyDescent="0.25">
      <c r="A812" s="177"/>
      <c r="B812" s="18"/>
      <c r="C812" s="18"/>
      <c r="D812" s="53"/>
      <c r="E812" s="53"/>
      <c r="F812" s="53"/>
      <c r="G812" s="53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2.75" customHeight="1" x14ac:dyDescent="0.25">
      <c r="A813" s="177"/>
      <c r="B813" s="18"/>
      <c r="C813" s="18"/>
      <c r="D813" s="53"/>
      <c r="E813" s="53"/>
      <c r="F813" s="53"/>
      <c r="G813" s="53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2.75" customHeight="1" x14ac:dyDescent="0.25">
      <c r="A814" s="177"/>
      <c r="B814" s="18"/>
      <c r="C814" s="18"/>
      <c r="D814" s="53"/>
      <c r="E814" s="53"/>
      <c r="F814" s="53"/>
      <c r="G814" s="53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2.75" customHeight="1" x14ac:dyDescent="0.25">
      <c r="A815" s="177"/>
      <c r="B815" s="18"/>
      <c r="C815" s="18"/>
      <c r="D815" s="53"/>
      <c r="E815" s="53"/>
      <c r="F815" s="53"/>
      <c r="G815" s="53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2.75" customHeight="1" x14ac:dyDescent="0.25">
      <c r="A816" s="177"/>
      <c r="B816" s="18"/>
      <c r="C816" s="18"/>
      <c r="D816" s="53"/>
      <c r="E816" s="53"/>
      <c r="F816" s="53"/>
      <c r="G816" s="53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2.75" customHeight="1" x14ac:dyDescent="0.25">
      <c r="A817" s="177"/>
      <c r="B817" s="18"/>
      <c r="C817" s="18"/>
      <c r="D817" s="53"/>
      <c r="E817" s="53"/>
      <c r="F817" s="53"/>
      <c r="G817" s="53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2.75" customHeight="1" x14ac:dyDescent="0.25">
      <c r="A818" s="177"/>
      <c r="B818" s="18"/>
      <c r="C818" s="18"/>
      <c r="D818" s="53"/>
      <c r="E818" s="53"/>
      <c r="F818" s="53"/>
      <c r="G818" s="53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2.75" customHeight="1" x14ac:dyDescent="0.25">
      <c r="A819" s="177"/>
      <c r="B819" s="18"/>
      <c r="C819" s="18"/>
      <c r="D819" s="53"/>
      <c r="E819" s="53"/>
      <c r="F819" s="53"/>
      <c r="G819" s="53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2.75" customHeight="1" x14ac:dyDescent="0.25">
      <c r="A820" s="177"/>
      <c r="B820" s="18"/>
      <c r="C820" s="18"/>
      <c r="D820" s="53"/>
      <c r="E820" s="53"/>
      <c r="F820" s="53"/>
      <c r="G820" s="53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2.75" customHeight="1" x14ac:dyDescent="0.25">
      <c r="A821" s="177"/>
      <c r="B821" s="18"/>
      <c r="C821" s="18"/>
      <c r="D821" s="53"/>
      <c r="E821" s="53"/>
      <c r="F821" s="53"/>
      <c r="G821" s="53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2.75" customHeight="1" x14ac:dyDescent="0.25">
      <c r="A822" s="177"/>
      <c r="B822" s="18"/>
      <c r="C822" s="18"/>
      <c r="D822" s="53"/>
      <c r="E822" s="53"/>
      <c r="F822" s="53"/>
      <c r="G822" s="53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2.75" customHeight="1" x14ac:dyDescent="0.25">
      <c r="A823" s="177"/>
      <c r="B823" s="18"/>
      <c r="C823" s="18"/>
      <c r="D823" s="53"/>
      <c r="E823" s="53"/>
      <c r="F823" s="53"/>
      <c r="G823" s="53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2.75" customHeight="1" x14ac:dyDescent="0.25">
      <c r="A824" s="177"/>
      <c r="B824" s="18"/>
      <c r="C824" s="18"/>
      <c r="D824" s="53"/>
      <c r="E824" s="53"/>
      <c r="F824" s="53"/>
      <c r="G824" s="53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2.75" customHeight="1" x14ac:dyDescent="0.25">
      <c r="A825" s="177"/>
      <c r="B825" s="18"/>
      <c r="C825" s="18"/>
      <c r="D825" s="53"/>
      <c r="E825" s="53"/>
      <c r="F825" s="53"/>
      <c r="G825" s="53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2.75" customHeight="1" x14ac:dyDescent="0.25">
      <c r="A826" s="177"/>
      <c r="B826" s="18"/>
      <c r="C826" s="18"/>
      <c r="D826" s="53"/>
      <c r="E826" s="53"/>
      <c r="F826" s="53"/>
      <c r="G826" s="53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2.75" customHeight="1" x14ac:dyDescent="0.25">
      <c r="A827" s="177"/>
      <c r="B827" s="18"/>
      <c r="C827" s="18"/>
      <c r="D827" s="53"/>
      <c r="E827" s="53"/>
      <c r="F827" s="53"/>
      <c r="G827" s="53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2.75" customHeight="1" x14ac:dyDescent="0.25">
      <c r="A828" s="177"/>
      <c r="B828" s="18"/>
      <c r="C828" s="18"/>
      <c r="D828" s="53"/>
      <c r="E828" s="53"/>
      <c r="F828" s="53"/>
      <c r="G828" s="53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2.75" customHeight="1" x14ac:dyDescent="0.25">
      <c r="A829" s="177"/>
      <c r="B829" s="18"/>
      <c r="C829" s="18"/>
      <c r="D829" s="53"/>
      <c r="E829" s="53"/>
      <c r="F829" s="53"/>
      <c r="G829" s="53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2.75" customHeight="1" x14ac:dyDescent="0.25">
      <c r="A830" s="177"/>
      <c r="B830" s="18"/>
      <c r="C830" s="18"/>
      <c r="D830" s="53"/>
      <c r="E830" s="53"/>
      <c r="F830" s="53"/>
      <c r="G830" s="53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2.75" customHeight="1" x14ac:dyDescent="0.25">
      <c r="A831" s="177"/>
      <c r="B831" s="18"/>
      <c r="C831" s="18"/>
      <c r="D831" s="53"/>
      <c r="E831" s="53"/>
      <c r="F831" s="53"/>
      <c r="G831" s="53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2.75" customHeight="1" x14ac:dyDescent="0.25">
      <c r="A832" s="177"/>
      <c r="B832" s="18"/>
      <c r="C832" s="18"/>
      <c r="D832" s="53"/>
      <c r="E832" s="53"/>
      <c r="F832" s="53"/>
      <c r="G832" s="53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2.75" customHeight="1" x14ac:dyDescent="0.25">
      <c r="A833" s="177"/>
      <c r="B833" s="18"/>
      <c r="C833" s="18"/>
      <c r="D833" s="53"/>
      <c r="E833" s="53"/>
      <c r="F833" s="53"/>
      <c r="G833" s="53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2.75" customHeight="1" x14ac:dyDescent="0.25">
      <c r="A834" s="177"/>
      <c r="B834" s="18"/>
      <c r="C834" s="18"/>
      <c r="D834" s="53"/>
      <c r="E834" s="53"/>
      <c r="F834" s="53"/>
      <c r="G834" s="53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2.75" customHeight="1" x14ac:dyDescent="0.25">
      <c r="A835" s="177"/>
      <c r="B835" s="18"/>
      <c r="C835" s="18"/>
      <c r="D835" s="53"/>
      <c r="E835" s="53"/>
      <c r="F835" s="53"/>
      <c r="G835" s="53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2.75" customHeight="1" x14ac:dyDescent="0.25">
      <c r="A836" s="177"/>
      <c r="B836" s="18"/>
      <c r="C836" s="18"/>
      <c r="D836" s="53"/>
      <c r="E836" s="53"/>
      <c r="F836" s="53"/>
      <c r="G836" s="53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2.75" customHeight="1" x14ac:dyDescent="0.25">
      <c r="A837" s="177"/>
      <c r="B837" s="18"/>
      <c r="C837" s="18"/>
      <c r="D837" s="53"/>
      <c r="E837" s="53"/>
      <c r="F837" s="53"/>
      <c r="G837" s="53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2.75" customHeight="1" x14ac:dyDescent="0.25">
      <c r="A838" s="177"/>
      <c r="B838" s="18"/>
      <c r="C838" s="18"/>
      <c r="D838" s="53"/>
      <c r="E838" s="53"/>
      <c r="F838" s="53"/>
      <c r="G838" s="53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2.75" customHeight="1" x14ac:dyDescent="0.25">
      <c r="A839" s="177"/>
      <c r="B839" s="18"/>
      <c r="C839" s="18"/>
      <c r="D839" s="53"/>
      <c r="E839" s="53"/>
      <c r="F839" s="53"/>
      <c r="G839" s="53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2.75" customHeight="1" x14ac:dyDescent="0.25">
      <c r="A840" s="177"/>
      <c r="B840" s="18"/>
      <c r="C840" s="18"/>
      <c r="D840" s="53"/>
      <c r="E840" s="53"/>
      <c r="F840" s="53"/>
      <c r="G840" s="53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2.75" customHeight="1" x14ac:dyDescent="0.25">
      <c r="A841" s="177"/>
      <c r="B841" s="18"/>
      <c r="C841" s="18"/>
      <c r="D841" s="53"/>
      <c r="E841" s="53"/>
      <c r="F841" s="53"/>
      <c r="G841" s="53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2.75" customHeight="1" x14ac:dyDescent="0.25">
      <c r="A842" s="177"/>
      <c r="B842" s="18"/>
      <c r="C842" s="18"/>
      <c r="D842" s="53"/>
      <c r="E842" s="53"/>
      <c r="F842" s="53"/>
      <c r="G842" s="53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2.75" customHeight="1" x14ac:dyDescent="0.25">
      <c r="A843" s="177"/>
      <c r="B843" s="18"/>
      <c r="C843" s="18"/>
      <c r="D843" s="53"/>
      <c r="E843" s="53"/>
      <c r="F843" s="53"/>
      <c r="G843" s="53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2.75" customHeight="1" x14ac:dyDescent="0.25">
      <c r="A844" s="177"/>
      <c r="B844" s="18"/>
      <c r="C844" s="18"/>
      <c r="D844" s="53"/>
      <c r="E844" s="53"/>
      <c r="F844" s="53"/>
      <c r="G844" s="53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2.75" customHeight="1" x14ac:dyDescent="0.25">
      <c r="A845" s="177"/>
      <c r="B845" s="18"/>
      <c r="C845" s="18"/>
      <c r="D845" s="53"/>
      <c r="E845" s="53"/>
      <c r="F845" s="53"/>
      <c r="G845" s="53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2.75" customHeight="1" x14ac:dyDescent="0.25">
      <c r="A846" s="177"/>
      <c r="B846" s="18"/>
      <c r="C846" s="18"/>
      <c r="D846" s="53"/>
      <c r="E846" s="53"/>
      <c r="F846" s="53"/>
      <c r="G846" s="53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2.75" customHeight="1" x14ac:dyDescent="0.25">
      <c r="A847" s="177"/>
      <c r="B847" s="18"/>
      <c r="C847" s="18"/>
      <c r="D847" s="53"/>
      <c r="E847" s="53"/>
      <c r="F847" s="53"/>
      <c r="G847" s="53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2.75" customHeight="1" x14ac:dyDescent="0.25">
      <c r="A848" s="177"/>
      <c r="B848" s="18"/>
      <c r="C848" s="18"/>
      <c r="D848" s="53"/>
      <c r="E848" s="53"/>
      <c r="F848" s="53"/>
      <c r="G848" s="53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2.75" customHeight="1" x14ac:dyDescent="0.25">
      <c r="A849" s="177"/>
      <c r="B849" s="18"/>
      <c r="C849" s="18"/>
      <c r="D849" s="53"/>
      <c r="E849" s="53"/>
      <c r="F849" s="53"/>
      <c r="G849" s="53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2.75" customHeight="1" x14ac:dyDescent="0.25">
      <c r="A850" s="177"/>
      <c r="B850" s="18"/>
      <c r="C850" s="18"/>
      <c r="D850" s="53"/>
      <c r="E850" s="53"/>
      <c r="F850" s="53"/>
      <c r="G850" s="53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2.75" customHeight="1" x14ac:dyDescent="0.25">
      <c r="A851" s="177"/>
      <c r="B851" s="18"/>
      <c r="C851" s="18"/>
      <c r="D851" s="53"/>
      <c r="E851" s="53"/>
      <c r="F851" s="53"/>
      <c r="G851" s="53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2.75" customHeight="1" x14ac:dyDescent="0.25">
      <c r="A852" s="177"/>
      <c r="B852" s="18"/>
      <c r="C852" s="18"/>
      <c r="D852" s="53"/>
      <c r="E852" s="53"/>
      <c r="F852" s="53"/>
      <c r="G852" s="53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2.75" customHeight="1" x14ac:dyDescent="0.25">
      <c r="A853" s="177"/>
      <c r="B853" s="18"/>
      <c r="C853" s="18"/>
      <c r="D853" s="53"/>
      <c r="E853" s="53"/>
      <c r="F853" s="53"/>
      <c r="G853" s="53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2.75" customHeight="1" x14ac:dyDescent="0.25">
      <c r="A854" s="177"/>
      <c r="B854" s="18"/>
      <c r="C854" s="18"/>
      <c r="D854" s="53"/>
      <c r="E854" s="53"/>
      <c r="F854" s="53"/>
      <c r="G854" s="53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2.75" customHeight="1" x14ac:dyDescent="0.25">
      <c r="A855" s="177"/>
      <c r="B855" s="18"/>
      <c r="C855" s="18"/>
      <c r="D855" s="53"/>
      <c r="E855" s="53"/>
      <c r="F855" s="53"/>
      <c r="G855" s="53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2.75" customHeight="1" x14ac:dyDescent="0.25">
      <c r="A856" s="177"/>
      <c r="B856" s="18"/>
      <c r="C856" s="18"/>
      <c r="D856" s="53"/>
      <c r="E856" s="53"/>
      <c r="F856" s="53"/>
      <c r="G856" s="53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2.75" customHeight="1" x14ac:dyDescent="0.25">
      <c r="A857" s="177"/>
      <c r="B857" s="18"/>
      <c r="C857" s="18"/>
      <c r="D857" s="53"/>
      <c r="E857" s="53"/>
      <c r="F857" s="53"/>
      <c r="G857" s="53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2.75" customHeight="1" x14ac:dyDescent="0.25">
      <c r="A858" s="177"/>
      <c r="B858" s="18"/>
      <c r="C858" s="18"/>
      <c r="D858" s="53"/>
      <c r="E858" s="53"/>
      <c r="F858" s="53"/>
      <c r="G858" s="53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2.75" customHeight="1" x14ac:dyDescent="0.25">
      <c r="A859" s="177"/>
      <c r="B859" s="18"/>
      <c r="C859" s="18"/>
      <c r="D859" s="53"/>
      <c r="E859" s="53"/>
      <c r="F859" s="53"/>
      <c r="G859" s="53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2.75" customHeight="1" x14ac:dyDescent="0.25">
      <c r="A860" s="177"/>
      <c r="B860" s="18"/>
      <c r="C860" s="18"/>
      <c r="D860" s="53"/>
      <c r="E860" s="53"/>
      <c r="F860" s="53"/>
      <c r="G860" s="53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2.75" customHeight="1" x14ac:dyDescent="0.25">
      <c r="A861" s="177"/>
      <c r="B861" s="18"/>
      <c r="C861" s="18"/>
      <c r="D861" s="53"/>
      <c r="E861" s="53"/>
      <c r="F861" s="53"/>
      <c r="G861" s="53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2.75" customHeight="1" x14ac:dyDescent="0.25">
      <c r="A862" s="177"/>
      <c r="B862" s="18"/>
      <c r="C862" s="18"/>
      <c r="D862" s="53"/>
      <c r="E862" s="53"/>
      <c r="F862" s="53"/>
      <c r="G862" s="53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2.75" customHeight="1" x14ac:dyDescent="0.25">
      <c r="A863" s="177"/>
      <c r="B863" s="18"/>
      <c r="C863" s="18"/>
      <c r="D863" s="53"/>
      <c r="E863" s="53"/>
      <c r="F863" s="53"/>
      <c r="G863" s="53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2.75" customHeight="1" x14ac:dyDescent="0.25">
      <c r="A864" s="177"/>
      <c r="B864" s="18"/>
      <c r="C864" s="18"/>
      <c r="D864" s="53"/>
      <c r="E864" s="53"/>
      <c r="F864" s="53"/>
      <c r="G864" s="53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2.75" customHeight="1" x14ac:dyDescent="0.25">
      <c r="A865" s="177"/>
      <c r="B865" s="18"/>
      <c r="C865" s="18"/>
      <c r="D865" s="53"/>
      <c r="E865" s="53"/>
      <c r="F865" s="53"/>
      <c r="G865" s="53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2.75" customHeight="1" x14ac:dyDescent="0.25">
      <c r="A866" s="177"/>
      <c r="B866" s="18"/>
      <c r="C866" s="18"/>
      <c r="D866" s="53"/>
      <c r="E866" s="53"/>
      <c r="F866" s="53"/>
      <c r="G866" s="53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2.75" customHeight="1" x14ac:dyDescent="0.25">
      <c r="A867" s="177"/>
      <c r="B867" s="18"/>
      <c r="C867" s="18"/>
      <c r="D867" s="53"/>
      <c r="E867" s="53"/>
      <c r="F867" s="53"/>
      <c r="G867" s="53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2.75" customHeight="1" x14ac:dyDescent="0.25">
      <c r="A868" s="177"/>
      <c r="B868" s="18"/>
      <c r="C868" s="18"/>
      <c r="D868" s="53"/>
      <c r="E868" s="53"/>
      <c r="F868" s="53"/>
      <c r="G868" s="53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2.75" customHeight="1" x14ac:dyDescent="0.25">
      <c r="A869" s="177"/>
      <c r="B869" s="18"/>
      <c r="C869" s="18"/>
      <c r="D869" s="53"/>
      <c r="E869" s="53"/>
      <c r="F869" s="53"/>
      <c r="G869" s="53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2.75" customHeight="1" x14ac:dyDescent="0.25">
      <c r="A870" s="177"/>
      <c r="B870" s="18"/>
      <c r="C870" s="18"/>
      <c r="D870" s="53"/>
      <c r="E870" s="53"/>
      <c r="F870" s="53"/>
      <c r="G870" s="53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2.75" customHeight="1" x14ac:dyDescent="0.25">
      <c r="A871" s="177"/>
      <c r="B871" s="18"/>
      <c r="C871" s="18"/>
      <c r="D871" s="53"/>
      <c r="E871" s="53"/>
      <c r="F871" s="53"/>
      <c r="G871" s="53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2.75" customHeight="1" x14ac:dyDescent="0.25">
      <c r="A872" s="177"/>
      <c r="B872" s="18"/>
      <c r="C872" s="18"/>
      <c r="D872" s="53"/>
      <c r="E872" s="53"/>
      <c r="F872" s="53"/>
      <c r="G872" s="53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2.75" customHeight="1" x14ac:dyDescent="0.25">
      <c r="A873" s="177"/>
      <c r="B873" s="18"/>
      <c r="C873" s="18"/>
      <c r="D873" s="53"/>
      <c r="E873" s="53"/>
      <c r="F873" s="53"/>
      <c r="G873" s="53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2.75" customHeight="1" x14ac:dyDescent="0.25">
      <c r="A874" s="177"/>
      <c r="B874" s="18"/>
      <c r="C874" s="18"/>
      <c r="D874" s="53"/>
      <c r="E874" s="53"/>
      <c r="F874" s="53"/>
      <c r="G874" s="53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2.75" customHeight="1" x14ac:dyDescent="0.25">
      <c r="A875" s="177"/>
      <c r="B875" s="18"/>
      <c r="C875" s="18"/>
      <c r="D875" s="53"/>
      <c r="E875" s="53"/>
      <c r="F875" s="53"/>
      <c r="G875" s="53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2.75" customHeight="1" x14ac:dyDescent="0.25">
      <c r="A876" s="177"/>
      <c r="B876" s="18"/>
      <c r="C876" s="18"/>
      <c r="D876" s="53"/>
      <c r="E876" s="53"/>
      <c r="F876" s="53"/>
      <c r="G876" s="53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2.75" customHeight="1" x14ac:dyDescent="0.25">
      <c r="A877" s="177"/>
      <c r="B877" s="18"/>
      <c r="C877" s="18"/>
      <c r="D877" s="53"/>
      <c r="E877" s="53"/>
      <c r="F877" s="53"/>
      <c r="G877" s="53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2.75" customHeight="1" x14ac:dyDescent="0.25">
      <c r="A878" s="177"/>
      <c r="B878" s="18"/>
      <c r="C878" s="18"/>
      <c r="D878" s="53"/>
      <c r="E878" s="53"/>
      <c r="F878" s="53"/>
      <c r="G878" s="53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2.75" customHeight="1" x14ac:dyDescent="0.25">
      <c r="A879" s="177"/>
      <c r="B879" s="18"/>
      <c r="C879" s="18"/>
      <c r="D879" s="53"/>
      <c r="E879" s="53"/>
      <c r="F879" s="53"/>
      <c r="G879" s="53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2.75" customHeight="1" x14ac:dyDescent="0.25">
      <c r="A880" s="177"/>
      <c r="B880" s="18"/>
      <c r="C880" s="18"/>
      <c r="D880" s="53"/>
      <c r="E880" s="53"/>
      <c r="F880" s="53"/>
      <c r="G880" s="53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2.75" customHeight="1" x14ac:dyDescent="0.25">
      <c r="A881" s="177"/>
      <c r="B881" s="18"/>
      <c r="C881" s="18"/>
      <c r="D881" s="53"/>
      <c r="E881" s="53"/>
      <c r="F881" s="53"/>
      <c r="G881" s="53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2.75" customHeight="1" x14ac:dyDescent="0.25">
      <c r="A882" s="177"/>
      <c r="B882" s="18"/>
      <c r="C882" s="18"/>
      <c r="D882" s="53"/>
      <c r="E882" s="53"/>
      <c r="F882" s="53"/>
      <c r="G882" s="53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2.75" customHeight="1" x14ac:dyDescent="0.25">
      <c r="A883" s="177"/>
      <c r="B883" s="18"/>
      <c r="C883" s="18"/>
      <c r="D883" s="53"/>
      <c r="E883" s="53"/>
      <c r="F883" s="53"/>
      <c r="G883" s="53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2.75" customHeight="1" x14ac:dyDescent="0.25">
      <c r="A884" s="177"/>
      <c r="B884" s="18"/>
      <c r="C884" s="18"/>
      <c r="D884" s="53"/>
      <c r="E884" s="53"/>
      <c r="F884" s="53"/>
      <c r="G884" s="53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2.75" customHeight="1" x14ac:dyDescent="0.25">
      <c r="A885" s="177"/>
      <c r="B885" s="18"/>
      <c r="C885" s="18"/>
      <c r="D885" s="53"/>
      <c r="E885" s="53"/>
      <c r="F885" s="53"/>
      <c r="G885" s="53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2.75" customHeight="1" x14ac:dyDescent="0.25">
      <c r="A886" s="177"/>
      <c r="B886" s="18"/>
      <c r="C886" s="18"/>
      <c r="D886" s="53"/>
      <c r="E886" s="53"/>
      <c r="F886" s="53"/>
      <c r="G886" s="53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2.75" customHeight="1" x14ac:dyDescent="0.25">
      <c r="A887" s="177"/>
      <c r="B887" s="18"/>
      <c r="C887" s="18"/>
      <c r="D887" s="53"/>
      <c r="E887" s="53"/>
      <c r="F887" s="53"/>
      <c r="G887" s="53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2.75" customHeight="1" x14ac:dyDescent="0.25">
      <c r="A888" s="177"/>
      <c r="B888" s="18"/>
      <c r="C888" s="18"/>
      <c r="D888" s="53"/>
      <c r="E888" s="53"/>
      <c r="F888" s="53"/>
      <c r="G888" s="53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2.75" customHeight="1" x14ac:dyDescent="0.25">
      <c r="A889" s="177"/>
      <c r="B889" s="18"/>
      <c r="C889" s="18"/>
      <c r="D889" s="53"/>
      <c r="E889" s="53"/>
      <c r="F889" s="53"/>
      <c r="G889" s="53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2.75" customHeight="1" x14ac:dyDescent="0.25">
      <c r="A890" s="177"/>
      <c r="B890" s="18"/>
      <c r="C890" s="18"/>
      <c r="D890" s="53"/>
      <c r="E890" s="53"/>
      <c r="F890" s="53"/>
      <c r="G890" s="53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2.75" customHeight="1" x14ac:dyDescent="0.25">
      <c r="A891" s="177"/>
      <c r="B891" s="18"/>
      <c r="C891" s="18"/>
      <c r="D891" s="53"/>
      <c r="E891" s="53"/>
      <c r="F891" s="53"/>
      <c r="G891" s="53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2.75" customHeight="1" x14ac:dyDescent="0.25">
      <c r="A892" s="177"/>
      <c r="B892" s="18"/>
      <c r="C892" s="18"/>
      <c r="D892" s="53"/>
      <c r="E892" s="53"/>
      <c r="F892" s="53"/>
      <c r="G892" s="53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2.75" customHeight="1" x14ac:dyDescent="0.25">
      <c r="A893" s="177"/>
      <c r="B893" s="18"/>
      <c r="C893" s="18"/>
      <c r="D893" s="53"/>
      <c r="E893" s="53"/>
      <c r="F893" s="53"/>
      <c r="G893" s="53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2.75" customHeight="1" x14ac:dyDescent="0.25">
      <c r="A894" s="177"/>
      <c r="B894" s="18"/>
      <c r="C894" s="18"/>
      <c r="D894" s="53"/>
      <c r="E894" s="53"/>
      <c r="F894" s="53"/>
      <c r="G894" s="53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2.75" customHeight="1" x14ac:dyDescent="0.25">
      <c r="A895" s="177"/>
      <c r="B895" s="18"/>
      <c r="C895" s="18"/>
      <c r="D895" s="53"/>
      <c r="E895" s="53"/>
      <c r="F895" s="53"/>
      <c r="G895" s="53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2.75" customHeight="1" x14ac:dyDescent="0.25">
      <c r="A896" s="177"/>
      <c r="B896" s="18"/>
      <c r="C896" s="18"/>
      <c r="D896" s="53"/>
      <c r="E896" s="53"/>
      <c r="F896" s="53"/>
      <c r="G896" s="53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2.75" customHeight="1" x14ac:dyDescent="0.25">
      <c r="A897" s="177"/>
      <c r="B897" s="18"/>
      <c r="C897" s="18"/>
      <c r="D897" s="53"/>
      <c r="E897" s="53"/>
      <c r="F897" s="53"/>
      <c r="G897" s="53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2.75" customHeight="1" x14ac:dyDescent="0.25">
      <c r="A898" s="177"/>
      <c r="B898" s="18"/>
      <c r="C898" s="18"/>
      <c r="D898" s="53"/>
      <c r="E898" s="53"/>
      <c r="F898" s="53"/>
      <c r="G898" s="53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2.75" customHeight="1" x14ac:dyDescent="0.25">
      <c r="A899" s="177"/>
      <c r="B899" s="18"/>
      <c r="C899" s="18"/>
      <c r="D899" s="53"/>
      <c r="E899" s="53"/>
      <c r="F899" s="53"/>
      <c r="G899" s="53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2.75" customHeight="1" x14ac:dyDescent="0.25">
      <c r="A900" s="177"/>
      <c r="B900" s="18"/>
      <c r="C900" s="18"/>
      <c r="D900" s="53"/>
      <c r="E900" s="53"/>
      <c r="F900" s="53"/>
      <c r="G900" s="53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2.75" customHeight="1" x14ac:dyDescent="0.25">
      <c r="A901" s="177"/>
      <c r="B901" s="18"/>
      <c r="C901" s="18"/>
      <c r="D901" s="53"/>
      <c r="E901" s="53"/>
      <c r="F901" s="53"/>
      <c r="G901" s="53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2.75" customHeight="1" x14ac:dyDescent="0.25">
      <c r="A902" s="177"/>
      <c r="B902" s="18"/>
      <c r="C902" s="18"/>
      <c r="D902" s="53"/>
      <c r="E902" s="53"/>
      <c r="F902" s="53"/>
      <c r="G902" s="53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2.75" customHeight="1" x14ac:dyDescent="0.25">
      <c r="A903" s="177"/>
      <c r="B903" s="18"/>
      <c r="C903" s="18"/>
      <c r="D903" s="53"/>
      <c r="E903" s="53"/>
      <c r="F903" s="53"/>
      <c r="G903" s="53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2.75" customHeight="1" x14ac:dyDescent="0.25">
      <c r="A904" s="177"/>
      <c r="B904" s="18"/>
      <c r="C904" s="18"/>
      <c r="D904" s="53"/>
      <c r="E904" s="53"/>
      <c r="F904" s="53"/>
      <c r="G904" s="53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2.75" customHeight="1" x14ac:dyDescent="0.25">
      <c r="A905" s="177"/>
      <c r="B905" s="18"/>
      <c r="C905" s="18"/>
      <c r="D905" s="53"/>
      <c r="E905" s="53"/>
      <c r="F905" s="53"/>
      <c r="G905" s="53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2.75" customHeight="1" x14ac:dyDescent="0.25">
      <c r="A906" s="177"/>
      <c r="B906" s="18"/>
      <c r="C906" s="18"/>
      <c r="D906" s="53"/>
      <c r="E906" s="53"/>
      <c r="F906" s="53"/>
      <c r="G906" s="53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2.75" customHeight="1" x14ac:dyDescent="0.25">
      <c r="A907" s="177"/>
      <c r="B907" s="18"/>
      <c r="C907" s="18"/>
      <c r="D907" s="53"/>
      <c r="E907" s="53"/>
      <c r="F907" s="53"/>
      <c r="G907" s="53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2.75" customHeight="1" x14ac:dyDescent="0.25">
      <c r="A908" s="177"/>
      <c r="B908" s="18"/>
      <c r="C908" s="18"/>
      <c r="D908" s="53"/>
      <c r="E908" s="53"/>
      <c r="F908" s="53"/>
      <c r="G908" s="53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2.75" customHeight="1" x14ac:dyDescent="0.25">
      <c r="A909" s="177"/>
      <c r="B909" s="18"/>
      <c r="C909" s="18"/>
      <c r="D909" s="53"/>
      <c r="E909" s="53"/>
      <c r="F909" s="53"/>
      <c r="G909" s="53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2.75" customHeight="1" x14ac:dyDescent="0.25">
      <c r="A910" s="177"/>
      <c r="B910" s="18"/>
      <c r="C910" s="18"/>
      <c r="D910" s="53"/>
      <c r="E910" s="53"/>
      <c r="F910" s="53"/>
      <c r="G910" s="53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2.75" customHeight="1" x14ac:dyDescent="0.25">
      <c r="A911" s="177"/>
      <c r="B911" s="18"/>
      <c r="C911" s="18"/>
      <c r="D911" s="53"/>
      <c r="E911" s="53"/>
      <c r="F911" s="53"/>
      <c r="G911" s="53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2.75" customHeight="1" x14ac:dyDescent="0.25">
      <c r="A912" s="177"/>
      <c r="B912" s="18"/>
      <c r="C912" s="18"/>
      <c r="D912" s="53"/>
      <c r="E912" s="53"/>
      <c r="F912" s="53"/>
      <c r="G912" s="53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2.75" customHeight="1" x14ac:dyDescent="0.25">
      <c r="A913" s="177"/>
      <c r="B913" s="18"/>
      <c r="C913" s="18"/>
      <c r="D913" s="53"/>
      <c r="E913" s="53"/>
      <c r="F913" s="53"/>
      <c r="G913" s="53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2.75" customHeight="1" x14ac:dyDescent="0.25">
      <c r="A914" s="177"/>
      <c r="B914" s="18"/>
      <c r="C914" s="18"/>
      <c r="D914" s="53"/>
      <c r="E914" s="53"/>
      <c r="F914" s="53"/>
      <c r="G914" s="53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2.75" customHeight="1" x14ac:dyDescent="0.25">
      <c r="A915" s="177"/>
      <c r="B915" s="18"/>
      <c r="C915" s="18"/>
      <c r="D915" s="53"/>
      <c r="E915" s="53"/>
      <c r="F915" s="53"/>
      <c r="G915" s="53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2.75" customHeight="1" x14ac:dyDescent="0.25">
      <c r="A916" s="177"/>
      <c r="B916" s="18"/>
      <c r="C916" s="18"/>
      <c r="D916" s="53"/>
      <c r="E916" s="53"/>
      <c r="F916" s="53"/>
      <c r="G916" s="53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2.75" customHeight="1" x14ac:dyDescent="0.25">
      <c r="A917" s="177"/>
      <c r="B917" s="18"/>
      <c r="C917" s="18"/>
      <c r="D917" s="53"/>
      <c r="E917" s="53"/>
      <c r="F917" s="53"/>
      <c r="G917" s="53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2.75" customHeight="1" x14ac:dyDescent="0.25">
      <c r="A918" s="177"/>
      <c r="B918" s="18"/>
      <c r="C918" s="18"/>
      <c r="D918" s="53"/>
      <c r="E918" s="53"/>
      <c r="F918" s="53"/>
      <c r="G918" s="53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2.75" customHeight="1" x14ac:dyDescent="0.25">
      <c r="A919" s="177"/>
      <c r="B919" s="18"/>
      <c r="C919" s="18"/>
      <c r="D919" s="53"/>
      <c r="E919" s="53"/>
      <c r="F919" s="53"/>
      <c r="G919" s="53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2.75" customHeight="1" x14ac:dyDescent="0.25">
      <c r="A920" s="177"/>
      <c r="B920" s="18"/>
      <c r="C920" s="18"/>
      <c r="D920" s="53"/>
      <c r="E920" s="53"/>
      <c r="F920" s="53"/>
      <c r="G920" s="53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2.75" customHeight="1" x14ac:dyDescent="0.25">
      <c r="A921" s="177"/>
      <c r="B921" s="18"/>
      <c r="C921" s="18"/>
      <c r="D921" s="53"/>
      <c r="E921" s="53"/>
      <c r="F921" s="53"/>
      <c r="G921" s="53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2.75" customHeight="1" x14ac:dyDescent="0.25">
      <c r="A922" s="177"/>
      <c r="B922" s="18"/>
      <c r="C922" s="18"/>
      <c r="D922" s="53"/>
      <c r="E922" s="53"/>
      <c r="F922" s="53"/>
      <c r="G922" s="53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2.75" customHeight="1" x14ac:dyDescent="0.25">
      <c r="A923" s="177"/>
      <c r="B923" s="18"/>
      <c r="C923" s="18"/>
      <c r="D923" s="53"/>
      <c r="E923" s="53"/>
      <c r="F923" s="53"/>
      <c r="G923" s="53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2.75" customHeight="1" x14ac:dyDescent="0.25">
      <c r="A924" s="177"/>
      <c r="B924" s="18"/>
      <c r="C924" s="18"/>
      <c r="D924" s="53"/>
      <c r="E924" s="53"/>
      <c r="F924" s="53"/>
      <c r="G924" s="53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2.75" customHeight="1" x14ac:dyDescent="0.25">
      <c r="A925" s="177"/>
      <c r="B925" s="18"/>
      <c r="C925" s="18"/>
      <c r="D925" s="53"/>
      <c r="E925" s="53"/>
      <c r="F925" s="53"/>
      <c r="G925" s="53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2.75" customHeight="1" x14ac:dyDescent="0.25">
      <c r="A926" s="177"/>
      <c r="B926" s="18"/>
      <c r="C926" s="18"/>
      <c r="D926" s="53"/>
      <c r="E926" s="53"/>
      <c r="F926" s="53"/>
      <c r="G926" s="53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2.75" customHeight="1" x14ac:dyDescent="0.25">
      <c r="A927" s="177"/>
      <c r="B927" s="18"/>
      <c r="C927" s="18"/>
      <c r="D927" s="53"/>
      <c r="E927" s="53"/>
      <c r="F927" s="53"/>
      <c r="G927" s="53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2.75" customHeight="1" x14ac:dyDescent="0.25">
      <c r="A928" s="177"/>
      <c r="B928" s="18"/>
      <c r="C928" s="18"/>
      <c r="D928" s="53"/>
      <c r="E928" s="53"/>
      <c r="F928" s="53"/>
      <c r="G928" s="53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2.75" customHeight="1" x14ac:dyDescent="0.25">
      <c r="A929" s="177"/>
      <c r="B929" s="18"/>
      <c r="C929" s="18"/>
      <c r="D929" s="53"/>
      <c r="E929" s="53"/>
      <c r="F929" s="53"/>
      <c r="G929" s="53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2.75" customHeight="1" x14ac:dyDescent="0.25">
      <c r="A930" s="177"/>
      <c r="B930" s="18"/>
      <c r="C930" s="18"/>
      <c r="D930" s="53"/>
      <c r="E930" s="53"/>
      <c r="F930" s="53"/>
      <c r="G930" s="53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2.75" customHeight="1" x14ac:dyDescent="0.25">
      <c r="A931" s="177"/>
      <c r="B931" s="18"/>
      <c r="C931" s="18"/>
      <c r="D931" s="53"/>
      <c r="E931" s="53"/>
      <c r="F931" s="53"/>
      <c r="G931" s="53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2.75" customHeight="1" x14ac:dyDescent="0.25">
      <c r="A932" s="177"/>
      <c r="B932" s="18"/>
      <c r="C932" s="18"/>
      <c r="D932" s="53"/>
      <c r="E932" s="53"/>
      <c r="F932" s="53"/>
      <c r="G932" s="53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2.75" customHeight="1" x14ac:dyDescent="0.25">
      <c r="A933" s="177"/>
      <c r="B933" s="18"/>
      <c r="C933" s="18"/>
      <c r="D933" s="53"/>
      <c r="E933" s="53"/>
      <c r="F933" s="53"/>
      <c r="G933" s="53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2.75" customHeight="1" x14ac:dyDescent="0.25">
      <c r="A934" s="177"/>
      <c r="B934" s="18"/>
      <c r="C934" s="18"/>
      <c r="D934" s="53"/>
      <c r="E934" s="53"/>
      <c r="F934" s="53"/>
      <c r="G934" s="53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2.75" customHeight="1" x14ac:dyDescent="0.25">
      <c r="A935" s="177"/>
      <c r="B935" s="18"/>
      <c r="C935" s="18"/>
      <c r="D935" s="53"/>
      <c r="E935" s="53"/>
      <c r="F935" s="53"/>
      <c r="G935" s="53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2.75" customHeight="1" x14ac:dyDescent="0.25">
      <c r="A936" s="177"/>
      <c r="B936" s="18"/>
      <c r="C936" s="18"/>
      <c r="D936" s="53"/>
      <c r="E936" s="53"/>
      <c r="F936" s="53"/>
      <c r="G936" s="53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2.75" customHeight="1" x14ac:dyDescent="0.25">
      <c r="A937" s="177"/>
      <c r="B937" s="18"/>
      <c r="C937" s="18"/>
      <c r="D937" s="53"/>
      <c r="E937" s="53"/>
      <c r="F937" s="53"/>
      <c r="G937" s="53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2.75" customHeight="1" x14ac:dyDescent="0.25">
      <c r="A938" s="177"/>
      <c r="B938" s="18"/>
      <c r="C938" s="18"/>
      <c r="D938" s="53"/>
      <c r="E938" s="53"/>
      <c r="F938" s="53"/>
      <c r="G938" s="53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2.75" customHeight="1" x14ac:dyDescent="0.25">
      <c r="A939" s="177"/>
      <c r="B939" s="18"/>
      <c r="C939" s="18"/>
      <c r="D939" s="53"/>
      <c r="E939" s="53"/>
      <c r="F939" s="53"/>
      <c r="G939" s="53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2.75" customHeight="1" x14ac:dyDescent="0.25">
      <c r="A940" s="177"/>
      <c r="B940" s="18"/>
      <c r="C940" s="18"/>
      <c r="D940" s="53"/>
      <c r="E940" s="53"/>
      <c r="F940" s="53"/>
      <c r="G940" s="53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2.75" customHeight="1" x14ac:dyDescent="0.25">
      <c r="A941" s="177"/>
      <c r="B941" s="18"/>
      <c r="C941" s="18"/>
      <c r="D941" s="53"/>
      <c r="E941" s="53"/>
      <c r="F941" s="53"/>
      <c r="G941" s="53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2.75" customHeight="1" x14ac:dyDescent="0.25">
      <c r="A942" s="177"/>
      <c r="B942" s="18"/>
      <c r="C942" s="18"/>
      <c r="D942" s="53"/>
      <c r="E942" s="53"/>
      <c r="F942" s="53"/>
      <c r="G942" s="53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2.75" customHeight="1" x14ac:dyDescent="0.25">
      <c r="A943" s="177"/>
      <c r="B943" s="18"/>
      <c r="C943" s="18"/>
      <c r="D943" s="53"/>
      <c r="E943" s="53"/>
      <c r="F943" s="53"/>
      <c r="G943" s="53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2.75" customHeight="1" x14ac:dyDescent="0.25">
      <c r="A944" s="177"/>
      <c r="B944" s="18"/>
      <c r="C944" s="18"/>
      <c r="D944" s="53"/>
      <c r="E944" s="53"/>
      <c r="F944" s="53"/>
      <c r="G944" s="53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2.75" customHeight="1" x14ac:dyDescent="0.25">
      <c r="A945" s="177"/>
      <c r="B945" s="18"/>
      <c r="C945" s="18"/>
      <c r="D945" s="53"/>
      <c r="E945" s="53"/>
      <c r="F945" s="53"/>
      <c r="G945" s="53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2.75" customHeight="1" x14ac:dyDescent="0.25">
      <c r="A946" s="177"/>
      <c r="B946" s="18"/>
      <c r="C946" s="18"/>
      <c r="D946" s="53"/>
      <c r="E946" s="53"/>
      <c r="F946" s="53"/>
      <c r="G946" s="53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2.75" customHeight="1" x14ac:dyDescent="0.25">
      <c r="A947" s="177"/>
      <c r="B947" s="18"/>
      <c r="C947" s="18"/>
      <c r="D947" s="53"/>
      <c r="E947" s="53"/>
      <c r="F947" s="53"/>
      <c r="G947" s="53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2.75" customHeight="1" x14ac:dyDescent="0.25">
      <c r="A948" s="177"/>
      <c r="B948" s="18"/>
      <c r="C948" s="18"/>
      <c r="D948" s="53"/>
      <c r="E948" s="53"/>
      <c r="F948" s="53"/>
      <c r="G948" s="53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2.75" customHeight="1" x14ac:dyDescent="0.25">
      <c r="A949" s="177"/>
      <c r="B949" s="18"/>
      <c r="C949" s="18"/>
      <c r="D949" s="53"/>
      <c r="E949" s="53"/>
      <c r="F949" s="53"/>
      <c r="G949" s="53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2.75" customHeight="1" x14ac:dyDescent="0.25">
      <c r="A950" s="177"/>
      <c r="B950" s="18"/>
      <c r="C950" s="18"/>
      <c r="D950" s="53"/>
      <c r="E950" s="53"/>
      <c r="F950" s="53"/>
      <c r="G950" s="53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2.75" customHeight="1" x14ac:dyDescent="0.25">
      <c r="A951" s="177"/>
      <c r="B951" s="18"/>
      <c r="C951" s="18"/>
      <c r="D951" s="53"/>
      <c r="E951" s="53"/>
      <c r="F951" s="53"/>
      <c r="G951" s="53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2.75" customHeight="1" x14ac:dyDescent="0.25">
      <c r="A952" s="177"/>
      <c r="B952" s="18"/>
      <c r="C952" s="18"/>
      <c r="D952" s="53"/>
      <c r="E952" s="53"/>
      <c r="F952" s="53"/>
      <c r="G952" s="53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2.75" customHeight="1" x14ac:dyDescent="0.25">
      <c r="A953" s="177"/>
      <c r="B953" s="18"/>
      <c r="C953" s="18"/>
      <c r="D953" s="53"/>
      <c r="E953" s="53"/>
      <c r="F953" s="53"/>
      <c r="G953" s="53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2.75" customHeight="1" x14ac:dyDescent="0.25">
      <c r="A954" s="177"/>
      <c r="B954" s="18"/>
      <c r="C954" s="18"/>
      <c r="D954" s="53"/>
      <c r="E954" s="53"/>
      <c r="F954" s="53"/>
      <c r="G954" s="53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2.75" customHeight="1" x14ac:dyDescent="0.25">
      <c r="A955" s="177"/>
      <c r="B955" s="18"/>
      <c r="C955" s="18"/>
      <c r="D955" s="53"/>
      <c r="E955" s="53"/>
      <c r="F955" s="53"/>
      <c r="G955" s="53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</sheetData>
  <mergeCells count="13">
    <mergeCell ref="F7:F10"/>
    <mergeCell ref="C1:G1"/>
    <mergeCell ref="C2:G2"/>
    <mergeCell ref="G7:G10"/>
    <mergeCell ref="D6:G6"/>
    <mergeCell ref="A3:G3"/>
    <mergeCell ref="A4:G4"/>
    <mergeCell ref="A5:G5"/>
    <mergeCell ref="A7:A10"/>
    <mergeCell ref="B7:B10"/>
    <mergeCell ref="C7:C10"/>
    <mergeCell ref="D7:D10"/>
    <mergeCell ref="E7:E10"/>
  </mergeCells>
  <phoneticPr fontId="0" type="noConversion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9"/>
  <sheetViews>
    <sheetView view="pageBreakPreview" zoomScaleNormal="100" zoomScaleSheetLayoutView="100" workbookViewId="0">
      <selection activeCell="B2" sqref="B2:C2"/>
    </sheetView>
  </sheetViews>
  <sheetFormatPr defaultColWidth="17.33203125" defaultRowHeight="15" customHeight="1" x14ac:dyDescent="0.25"/>
  <cols>
    <col min="1" max="1" width="5.5546875" style="65" customWidth="1"/>
    <col min="2" max="2" width="56.5546875" style="65" customWidth="1"/>
    <col min="3" max="3" width="17.33203125" style="65" customWidth="1"/>
    <col min="4" max="4" width="16.33203125" style="65" customWidth="1"/>
    <col min="5" max="26" width="8" style="65" customWidth="1"/>
    <col min="27" max="16384" width="17.33203125" style="65"/>
  </cols>
  <sheetData>
    <row r="1" spans="1:4" ht="15.75" customHeight="1" x14ac:dyDescent="0.25">
      <c r="B1" s="485"/>
      <c r="C1" s="486"/>
    </row>
    <row r="2" spans="1:4" ht="15.75" customHeight="1" x14ac:dyDescent="0.25">
      <c r="B2" s="401" t="s">
        <v>711</v>
      </c>
      <c r="C2" s="394"/>
    </row>
    <row r="3" spans="1:4" ht="15.75" customHeight="1" x14ac:dyDescent="0.3">
      <c r="B3" s="433" t="s">
        <v>637</v>
      </c>
      <c r="C3" s="394"/>
    </row>
    <row r="4" spans="1:4" ht="15.75" customHeight="1" x14ac:dyDescent="0.3">
      <c r="B4" s="487" t="s">
        <v>678</v>
      </c>
      <c r="C4" s="394"/>
    </row>
    <row r="5" spans="1:4" ht="16.5" customHeight="1" x14ac:dyDescent="0.3">
      <c r="B5" s="487" t="s">
        <v>66</v>
      </c>
      <c r="C5" s="394"/>
    </row>
    <row r="6" spans="1:4" ht="15.75" customHeight="1" x14ac:dyDescent="0.3">
      <c r="B6" s="490" t="s">
        <v>415</v>
      </c>
      <c r="C6" s="394"/>
    </row>
    <row r="7" spans="1:4" ht="12.75" customHeight="1" x14ac:dyDescent="0.25">
      <c r="A7" s="483" t="s">
        <v>207</v>
      </c>
      <c r="B7" s="488" t="s">
        <v>201</v>
      </c>
      <c r="C7" s="481" t="s">
        <v>25</v>
      </c>
      <c r="D7" s="481" t="s">
        <v>683</v>
      </c>
    </row>
    <row r="8" spans="1:4" ht="21.75" customHeight="1" x14ac:dyDescent="0.25">
      <c r="A8" s="484"/>
      <c r="B8" s="489"/>
      <c r="C8" s="482"/>
      <c r="D8" s="482"/>
    </row>
    <row r="9" spans="1:4" ht="21.75" customHeight="1" x14ac:dyDescent="0.3">
      <c r="A9" s="248">
        <v>1</v>
      </c>
      <c r="B9" s="249">
        <v>2</v>
      </c>
      <c r="C9" s="250">
        <v>3</v>
      </c>
      <c r="D9" s="250">
        <v>4</v>
      </c>
    </row>
    <row r="10" spans="1:4" ht="15.75" customHeight="1" x14ac:dyDescent="0.3">
      <c r="A10" s="251" t="s">
        <v>208</v>
      </c>
      <c r="B10" s="300" t="s">
        <v>58</v>
      </c>
      <c r="C10" s="301"/>
      <c r="D10" s="301"/>
    </row>
    <row r="11" spans="1:4" ht="15.75" customHeight="1" x14ac:dyDescent="0.3">
      <c r="A11" s="247" t="s">
        <v>209</v>
      </c>
      <c r="B11" s="301" t="s">
        <v>650</v>
      </c>
      <c r="C11" s="272">
        <v>500000</v>
      </c>
      <c r="D11" s="272">
        <v>500000</v>
      </c>
    </row>
    <row r="12" spans="1:4" ht="15.75" customHeight="1" x14ac:dyDescent="0.3">
      <c r="A12" s="247" t="s">
        <v>210</v>
      </c>
      <c r="B12" s="301" t="s">
        <v>651</v>
      </c>
      <c r="C12" s="272">
        <v>127000</v>
      </c>
      <c r="D12" s="272">
        <v>127000</v>
      </c>
    </row>
    <row r="13" spans="1:4" ht="15.75" customHeight="1" x14ac:dyDescent="0.3">
      <c r="A13" s="247" t="s">
        <v>211</v>
      </c>
      <c r="B13" s="301" t="s">
        <v>669</v>
      </c>
      <c r="C13" s="272">
        <v>380000</v>
      </c>
      <c r="D13" s="272">
        <v>380000</v>
      </c>
    </row>
    <row r="14" spans="1:4" ht="15.75" customHeight="1" x14ac:dyDescent="0.3">
      <c r="A14" s="247" t="s">
        <v>212</v>
      </c>
      <c r="B14" s="301" t="s">
        <v>679</v>
      </c>
      <c r="C14" s="272">
        <v>800000</v>
      </c>
      <c r="D14" s="272">
        <v>800000</v>
      </c>
    </row>
    <row r="15" spans="1:4" s="378" customFormat="1" ht="15.75" customHeight="1" x14ac:dyDescent="0.3">
      <c r="A15" s="247"/>
      <c r="B15" s="301" t="s">
        <v>684</v>
      </c>
      <c r="C15" s="272">
        <v>0</v>
      </c>
      <c r="D15" s="272">
        <v>3500000</v>
      </c>
    </row>
    <row r="16" spans="1:4" s="378" customFormat="1" ht="15.75" customHeight="1" x14ac:dyDescent="0.3">
      <c r="A16" s="247"/>
      <c r="B16" s="301" t="s">
        <v>685</v>
      </c>
      <c r="C16" s="272">
        <v>0</v>
      </c>
      <c r="D16" s="272">
        <v>451160</v>
      </c>
    </row>
    <row r="17" spans="1:4" ht="20.25" customHeight="1" x14ac:dyDescent="0.3">
      <c r="A17" s="308" t="s">
        <v>213</v>
      </c>
      <c r="B17" s="302" t="s">
        <v>652</v>
      </c>
      <c r="C17" s="273">
        <f>SUM(C11:C16)</f>
        <v>1807000</v>
      </c>
      <c r="D17" s="273">
        <f>SUM(D11:D16)</f>
        <v>5758160</v>
      </c>
    </row>
    <row r="18" spans="1:4" ht="15.75" customHeight="1" x14ac:dyDescent="0.3">
      <c r="A18" s="247" t="s">
        <v>214</v>
      </c>
      <c r="B18" s="301"/>
      <c r="C18" s="272"/>
      <c r="D18" s="272"/>
    </row>
    <row r="19" spans="1:4" ht="15.75" customHeight="1" x14ac:dyDescent="0.3">
      <c r="A19" s="251" t="s">
        <v>215</v>
      </c>
      <c r="B19" s="300" t="s">
        <v>60</v>
      </c>
      <c r="C19" s="272"/>
      <c r="D19" s="272"/>
    </row>
    <row r="20" spans="1:4" ht="15.75" customHeight="1" x14ac:dyDescent="0.3">
      <c r="A20" s="247" t="s">
        <v>216</v>
      </c>
      <c r="B20" s="301" t="s">
        <v>655</v>
      </c>
      <c r="C20" s="272">
        <v>74000000</v>
      </c>
      <c r="D20" s="272">
        <v>73694370</v>
      </c>
    </row>
    <row r="21" spans="1:4" ht="15.75" customHeight="1" x14ac:dyDescent="0.3">
      <c r="A21" s="247" t="s">
        <v>217</v>
      </c>
      <c r="B21" s="301"/>
      <c r="C21" s="272"/>
      <c r="D21" s="272"/>
    </row>
    <row r="22" spans="1:4" ht="15.75" customHeight="1" x14ac:dyDescent="0.3">
      <c r="A22" s="308" t="s">
        <v>218</v>
      </c>
      <c r="B22" s="303" t="s">
        <v>653</v>
      </c>
      <c r="C22" s="304">
        <f>SUM(C20:C21)</f>
        <v>74000000</v>
      </c>
      <c r="D22" s="304">
        <f>SUM(D20:D21)</f>
        <v>73694370</v>
      </c>
    </row>
    <row r="23" spans="1:4" ht="15.75" customHeight="1" x14ac:dyDescent="0.3">
      <c r="A23" s="247" t="s">
        <v>219</v>
      </c>
      <c r="B23" s="246"/>
      <c r="C23" s="305"/>
      <c r="D23" s="305"/>
    </row>
    <row r="24" spans="1:4" ht="15.75" customHeight="1" x14ac:dyDescent="0.3">
      <c r="A24" s="308" t="s">
        <v>220</v>
      </c>
      <c r="B24" s="306" t="s">
        <v>654</v>
      </c>
      <c r="C24" s="307">
        <f>C17+C22</f>
        <v>75807000</v>
      </c>
      <c r="D24" s="307">
        <f>D17+D22</f>
        <v>79452530</v>
      </c>
    </row>
    <row r="25" spans="1:4" ht="12.75" customHeight="1" x14ac:dyDescent="0.25">
      <c r="B25" s="66"/>
      <c r="C25" s="66"/>
    </row>
    <row r="26" spans="1:4" ht="12.75" customHeight="1" x14ac:dyDescent="0.25">
      <c r="B26" s="66"/>
      <c r="C26" s="66"/>
    </row>
    <row r="27" spans="1:4" ht="12.75" customHeight="1" x14ac:dyDescent="0.25">
      <c r="B27" s="66"/>
      <c r="C27" s="66"/>
    </row>
    <row r="28" spans="1:4" ht="12.75" customHeight="1" x14ac:dyDescent="0.25">
      <c r="B28" s="66"/>
      <c r="C28" s="66"/>
    </row>
    <row r="29" spans="1:4" ht="12.75" customHeight="1" x14ac:dyDescent="0.25">
      <c r="B29" s="66"/>
      <c r="C29" s="66"/>
    </row>
    <row r="30" spans="1:4" ht="12.75" customHeight="1" x14ac:dyDescent="0.25">
      <c r="B30" s="66"/>
      <c r="C30" s="66"/>
    </row>
    <row r="31" spans="1:4" ht="12.75" customHeight="1" x14ac:dyDescent="0.25">
      <c r="B31" s="66"/>
      <c r="C31" s="66"/>
    </row>
    <row r="32" spans="1:4" ht="12.75" customHeight="1" x14ac:dyDescent="0.25">
      <c r="B32" s="66"/>
      <c r="C32" s="66"/>
    </row>
    <row r="33" spans="2:3" ht="12.75" customHeight="1" x14ac:dyDescent="0.25">
      <c r="B33" s="66"/>
      <c r="C33" s="66"/>
    </row>
    <row r="34" spans="2:3" ht="12.75" customHeight="1" x14ac:dyDescent="0.25">
      <c r="B34" s="66"/>
      <c r="C34" s="66"/>
    </row>
    <row r="35" spans="2:3" ht="12.75" customHeight="1" x14ac:dyDescent="0.25">
      <c r="B35" s="66"/>
      <c r="C35" s="66"/>
    </row>
    <row r="36" spans="2:3" ht="12.75" customHeight="1" x14ac:dyDescent="0.25">
      <c r="B36" s="66"/>
      <c r="C36" s="66"/>
    </row>
    <row r="37" spans="2:3" ht="12.75" customHeight="1" x14ac:dyDescent="0.25">
      <c r="B37" s="66"/>
      <c r="C37" s="66"/>
    </row>
    <row r="38" spans="2:3" ht="12.75" customHeight="1" x14ac:dyDescent="0.25">
      <c r="B38" s="66"/>
      <c r="C38" s="66"/>
    </row>
    <row r="39" spans="2:3" ht="12.75" customHeight="1" x14ac:dyDescent="0.25">
      <c r="B39" s="66"/>
      <c r="C39" s="66"/>
    </row>
    <row r="40" spans="2:3" ht="12.75" customHeight="1" x14ac:dyDescent="0.25">
      <c r="B40" s="66"/>
      <c r="C40" s="66"/>
    </row>
    <row r="41" spans="2:3" ht="12.75" customHeight="1" x14ac:dyDescent="0.25">
      <c r="B41" s="66"/>
      <c r="C41" s="66"/>
    </row>
    <row r="42" spans="2:3" ht="12.75" customHeight="1" x14ac:dyDescent="0.25">
      <c r="B42" s="66"/>
      <c r="C42" s="66"/>
    </row>
    <row r="43" spans="2:3" ht="12.75" customHeight="1" x14ac:dyDescent="0.25">
      <c r="B43" s="66"/>
      <c r="C43" s="66"/>
    </row>
    <row r="44" spans="2:3" ht="12.75" customHeight="1" x14ac:dyDescent="0.25">
      <c r="B44" s="66"/>
      <c r="C44" s="66"/>
    </row>
    <row r="45" spans="2:3" ht="12.75" customHeight="1" x14ac:dyDescent="0.25">
      <c r="B45" s="66"/>
      <c r="C45" s="66"/>
    </row>
    <row r="46" spans="2:3" ht="12.75" customHeight="1" x14ac:dyDescent="0.25">
      <c r="B46" s="66"/>
      <c r="C46" s="66"/>
    </row>
    <row r="47" spans="2:3" ht="12.75" customHeight="1" x14ac:dyDescent="0.25">
      <c r="B47" s="66"/>
      <c r="C47" s="66"/>
    </row>
    <row r="48" spans="2:3" ht="12.75" customHeight="1" x14ac:dyDescent="0.25">
      <c r="B48" s="66"/>
      <c r="C48" s="66"/>
    </row>
    <row r="49" spans="2:3" ht="12.75" customHeight="1" x14ac:dyDescent="0.25">
      <c r="B49" s="66"/>
      <c r="C49" s="66"/>
    </row>
    <row r="50" spans="2:3" ht="12.75" customHeight="1" x14ac:dyDescent="0.25">
      <c r="B50" s="66"/>
      <c r="C50" s="66"/>
    </row>
    <row r="51" spans="2:3" ht="12.75" customHeight="1" x14ac:dyDescent="0.25">
      <c r="B51" s="66"/>
      <c r="C51" s="66"/>
    </row>
    <row r="52" spans="2:3" ht="12.75" customHeight="1" x14ac:dyDescent="0.25">
      <c r="B52" s="66"/>
      <c r="C52" s="66"/>
    </row>
    <row r="53" spans="2:3" ht="12.75" customHeight="1" x14ac:dyDescent="0.25">
      <c r="B53" s="66"/>
      <c r="C53" s="66"/>
    </row>
    <row r="54" spans="2:3" ht="12.75" customHeight="1" x14ac:dyDescent="0.25">
      <c r="B54" s="66"/>
      <c r="C54" s="66"/>
    </row>
    <row r="55" spans="2:3" ht="12.75" customHeight="1" x14ac:dyDescent="0.25">
      <c r="B55" s="66"/>
      <c r="C55" s="66"/>
    </row>
    <row r="56" spans="2:3" ht="12.75" customHeight="1" x14ac:dyDescent="0.25">
      <c r="B56" s="66"/>
      <c r="C56" s="66"/>
    </row>
    <row r="57" spans="2:3" ht="12.75" customHeight="1" x14ac:dyDescent="0.25">
      <c r="B57" s="66"/>
      <c r="C57" s="66"/>
    </row>
    <row r="58" spans="2:3" ht="12.75" customHeight="1" x14ac:dyDescent="0.25">
      <c r="B58" s="66"/>
      <c r="C58" s="66"/>
    </row>
    <row r="59" spans="2:3" ht="12.75" customHeight="1" x14ac:dyDescent="0.25">
      <c r="B59" s="66"/>
      <c r="C59" s="66"/>
    </row>
    <row r="60" spans="2:3" ht="12.75" customHeight="1" x14ac:dyDescent="0.25">
      <c r="B60" s="66"/>
      <c r="C60" s="66"/>
    </row>
    <row r="61" spans="2:3" ht="12.75" customHeight="1" x14ac:dyDescent="0.25">
      <c r="B61" s="66"/>
      <c r="C61" s="66"/>
    </row>
    <row r="62" spans="2:3" ht="12.75" customHeight="1" x14ac:dyDescent="0.25">
      <c r="B62" s="66"/>
      <c r="C62" s="66"/>
    </row>
    <row r="63" spans="2:3" ht="12.75" customHeight="1" x14ac:dyDescent="0.25">
      <c r="B63" s="66"/>
      <c r="C63" s="66"/>
    </row>
    <row r="64" spans="2:3" ht="12.75" customHeight="1" x14ac:dyDescent="0.25">
      <c r="B64" s="66"/>
      <c r="C64" s="66"/>
    </row>
    <row r="65" spans="2:3" ht="12.75" customHeight="1" x14ac:dyDescent="0.25">
      <c r="B65" s="66"/>
      <c r="C65" s="66"/>
    </row>
    <row r="66" spans="2:3" ht="12.75" customHeight="1" x14ac:dyDescent="0.25">
      <c r="B66" s="66"/>
      <c r="C66" s="66"/>
    </row>
    <row r="67" spans="2:3" ht="12.75" customHeight="1" x14ac:dyDescent="0.25">
      <c r="B67" s="66"/>
      <c r="C67" s="66"/>
    </row>
    <row r="68" spans="2:3" ht="12.75" customHeight="1" x14ac:dyDescent="0.25">
      <c r="B68" s="66"/>
      <c r="C68" s="66"/>
    </row>
    <row r="69" spans="2:3" ht="12.75" customHeight="1" x14ac:dyDescent="0.25">
      <c r="B69" s="66"/>
      <c r="C69" s="66"/>
    </row>
    <row r="70" spans="2:3" ht="12.75" customHeight="1" x14ac:dyDescent="0.25">
      <c r="B70" s="66"/>
      <c r="C70" s="66"/>
    </row>
    <row r="71" spans="2:3" ht="12.75" customHeight="1" x14ac:dyDescent="0.25">
      <c r="B71" s="66"/>
      <c r="C71" s="66"/>
    </row>
    <row r="72" spans="2:3" ht="12.75" customHeight="1" x14ac:dyDescent="0.25">
      <c r="B72" s="66"/>
      <c r="C72" s="66"/>
    </row>
    <row r="73" spans="2:3" ht="12.75" customHeight="1" x14ac:dyDescent="0.25">
      <c r="B73" s="66"/>
      <c r="C73" s="66"/>
    </row>
    <row r="74" spans="2:3" ht="12.75" customHeight="1" x14ac:dyDescent="0.25">
      <c r="B74" s="66"/>
      <c r="C74" s="66"/>
    </row>
    <row r="75" spans="2:3" ht="12.75" customHeight="1" x14ac:dyDescent="0.25">
      <c r="B75" s="66"/>
      <c r="C75" s="66"/>
    </row>
    <row r="76" spans="2:3" ht="12.75" customHeight="1" x14ac:dyDescent="0.25">
      <c r="B76" s="66"/>
      <c r="C76" s="66"/>
    </row>
    <row r="77" spans="2:3" ht="12.75" customHeight="1" x14ac:dyDescent="0.25">
      <c r="B77" s="66"/>
      <c r="C77" s="66"/>
    </row>
    <row r="78" spans="2:3" ht="12.75" customHeight="1" x14ac:dyDescent="0.25">
      <c r="B78" s="66"/>
      <c r="C78" s="66"/>
    </row>
    <row r="79" spans="2:3" ht="12.75" customHeight="1" x14ac:dyDescent="0.25">
      <c r="B79" s="66"/>
      <c r="C79" s="66"/>
    </row>
    <row r="80" spans="2:3" ht="12.75" customHeight="1" x14ac:dyDescent="0.25">
      <c r="B80" s="66"/>
      <c r="C80" s="66"/>
    </row>
    <row r="81" spans="2:3" ht="12.75" customHeight="1" x14ac:dyDescent="0.25">
      <c r="B81" s="66"/>
      <c r="C81" s="66"/>
    </row>
    <row r="82" spans="2:3" ht="12.75" customHeight="1" x14ac:dyDescent="0.25">
      <c r="B82" s="66"/>
      <c r="C82" s="66"/>
    </row>
    <row r="83" spans="2:3" ht="12.75" customHeight="1" x14ac:dyDescent="0.25">
      <c r="B83" s="66"/>
      <c r="C83" s="66"/>
    </row>
    <row r="84" spans="2:3" ht="12.75" customHeight="1" x14ac:dyDescent="0.25">
      <c r="B84" s="66"/>
      <c r="C84" s="66"/>
    </row>
    <row r="85" spans="2:3" ht="12.75" customHeight="1" x14ac:dyDescent="0.25">
      <c r="B85" s="66"/>
      <c r="C85" s="66"/>
    </row>
    <row r="86" spans="2:3" ht="12.75" customHeight="1" x14ac:dyDescent="0.25">
      <c r="B86" s="66"/>
      <c r="C86" s="66"/>
    </row>
    <row r="87" spans="2:3" ht="12.75" customHeight="1" x14ac:dyDescent="0.25">
      <c r="B87" s="66"/>
      <c r="C87" s="66"/>
    </row>
    <row r="88" spans="2:3" ht="12.75" customHeight="1" x14ac:dyDescent="0.25">
      <c r="B88" s="66"/>
      <c r="C88" s="66"/>
    </row>
    <row r="89" spans="2:3" ht="12.75" customHeight="1" x14ac:dyDescent="0.25">
      <c r="B89" s="66"/>
      <c r="C89" s="66"/>
    </row>
    <row r="90" spans="2:3" ht="12.75" customHeight="1" x14ac:dyDescent="0.25">
      <c r="B90" s="66"/>
      <c r="C90" s="66"/>
    </row>
    <row r="91" spans="2:3" ht="12.75" customHeight="1" x14ac:dyDescent="0.25">
      <c r="B91" s="66"/>
      <c r="C91" s="66"/>
    </row>
    <row r="92" spans="2:3" ht="12.75" customHeight="1" x14ac:dyDescent="0.25">
      <c r="B92" s="66"/>
      <c r="C92" s="66"/>
    </row>
    <row r="93" spans="2:3" ht="12.75" customHeight="1" x14ac:dyDescent="0.25">
      <c r="B93" s="66"/>
      <c r="C93" s="66"/>
    </row>
    <row r="94" spans="2:3" ht="12.75" customHeight="1" x14ac:dyDescent="0.25">
      <c r="B94" s="66"/>
      <c r="C94" s="66"/>
    </row>
    <row r="95" spans="2:3" ht="12.75" customHeight="1" x14ac:dyDescent="0.25">
      <c r="B95" s="66"/>
      <c r="C95" s="66"/>
    </row>
    <row r="96" spans="2:3" ht="12.75" customHeight="1" x14ac:dyDescent="0.25">
      <c r="B96" s="66"/>
      <c r="C96" s="66"/>
    </row>
    <row r="97" spans="2:3" ht="12.75" customHeight="1" x14ac:dyDescent="0.25">
      <c r="B97" s="66"/>
      <c r="C97" s="66"/>
    </row>
    <row r="98" spans="2:3" ht="12.75" customHeight="1" x14ac:dyDescent="0.25">
      <c r="B98" s="66"/>
      <c r="C98" s="66"/>
    </row>
    <row r="99" spans="2:3" ht="12.75" customHeight="1" x14ac:dyDescent="0.25">
      <c r="B99" s="66"/>
      <c r="C99" s="66"/>
    </row>
    <row r="100" spans="2:3" ht="12.75" customHeight="1" x14ac:dyDescent="0.25">
      <c r="B100" s="66"/>
      <c r="C100" s="66"/>
    </row>
    <row r="101" spans="2:3" ht="12.75" customHeight="1" x14ac:dyDescent="0.25">
      <c r="B101" s="66"/>
      <c r="C101" s="66"/>
    </row>
    <row r="102" spans="2:3" ht="12.75" customHeight="1" x14ac:dyDescent="0.25">
      <c r="B102" s="66"/>
      <c r="C102" s="66"/>
    </row>
    <row r="103" spans="2:3" ht="12.75" customHeight="1" x14ac:dyDescent="0.25">
      <c r="B103" s="66"/>
      <c r="C103" s="66"/>
    </row>
    <row r="104" spans="2:3" ht="12.75" customHeight="1" x14ac:dyDescent="0.25">
      <c r="B104" s="66"/>
      <c r="C104" s="66"/>
    </row>
    <row r="105" spans="2:3" ht="12.75" customHeight="1" x14ac:dyDescent="0.25">
      <c r="B105" s="66"/>
      <c r="C105" s="66"/>
    </row>
    <row r="106" spans="2:3" ht="12.75" customHeight="1" x14ac:dyDescent="0.25">
      <c r="B106" s="66"/>
      <c r="C106" s="66"/>
    </row>
    <row r="107" spans="2:3" ht="12.75" customHeight="1" x14ac:dyDescent="0.25">
      <c r="B107" s="66"/>
      <c r="C107" s="66"/>
    </row>
    <row r="108" spans="2:3" ht="12.75" customHeight="1" x14ac:dyDescent="0.25">
      <c r="B108" s="66"/>
      <c r="C108" s="66"/>
    </row>
    <row r="109" spans="2:3" ht="12.75" customHeight="1" x14ac:dyDescent="0.25">
      <c r="B109" s="66"/>
      <c r="C109" s="66"/>
    </row>
    <row r="110" spans="2:3" ht="12.75" customHeight="1" x14ac:dyDescent="0.25">
      <c r="B110" s="66"/>
      <c r="C110" s="66"/>
    </row>
    <row r="111" spans="2:3" ht="12.75" customHeight="1" x14ac:dyDescent="0.25">
      <c r="B111" s="66"/>
      <c r="C111" s="66"/>
    </row>
    <row r="112" spans="2:3" ht="12.75" customHeight="1" x14ac:dyDescent="0.25">
      <c r="B112" s="66"/>
      <c r="C112" s="66"/>
    </row>
    <row r="113" spans="2:3" ht="12.75" customHeight="1" x14ac:dyDescent="0.25">
      <c r="B113" s="66"/>
      <c r="C113" s="66"/>
    </row>
    <row r="114" spans="2:3" ht="12.75" customHeight="1" x14ac:dyDescent="0.25">
      <c r="B114" s="66"/>
      <c r="C114" s="66"/>
    </row>
    <row r="115" spans="2:3" ht="12.75" customHeight="1" x14ac:dyDescent="0.25">
      <c r="B115" s="66"/>
      <c r="C115" s="66"/>
    </row>
    <row r="116" spans="2:3" ht="12.75" customHeight="1" x14ac:dyDescent="0.25">
      <c r="B116" s="66"/>
      <c r="C116" s="66"/>
    </row>
    <row r="117" spans="2:3" ht="12.75" customHeight="1" x14ac:dyDescent="0.25">
      <c r="B117" s="66"/>
      <c r="C117" s="66"/>
    </row>
    <row r="118" spans="2:3" ht="12.75" customHeight="1" x14ac:dyDescent="0.25">
      <c r="B118" s="66"/>
      <c r="C118" s="66"/>
    </row>
    <row r="119" spans="2:3" ht="12.75" customHeight="1" x14ac:dyDescent="0.25">
      <c r="B119" s="66"/>
      <c r="C119" s="66"/>
    </row>
    <row r="120" spans="2:3" ht="12.75" customHeight="1" x14ac:dyDescent="0.25">
      <c r="B120" s="66"/>
      <c r="C120" s="66"/>
    </row>
    <row r="121" spans="2:3" ht="12.75" customHeight="1" x14ac:dyDescent="0.25">
      <c r="B121" s="66"/>
      <c r="C121" s="66"/>
    </row>
    <row r="122" spans="2:3" ht="12.75" customHeight="1" x14ac:dyDescent="0.25">
      <c r="B122" s="66"/>
      <c r="C122" s="66"/>
    </row>
    <row r="123" spans="2:3" ht="12.75" customHeight="1" x14ac:dyDescent="0.25">
      <c r="B123" s="66"/>
      <c r="C123" s="66"/>
    </row>
    <row r="124" spans="2:3" ht="12.75" customHeight="1" x14ac:dyDescent="0.25">
      <c r="B124" s="66"/>
      <c r="C124" s="66"/>
    </row>
    <row r="125" spans="2:3" ht="12.75" customHeight="1" x14ac:dyDescent="0.25">
      <c r="B125" s="66"/>
      <c r="C125" s="66"/>
    </row>
    <row r="126" spans="2:3" ht="12.75" customHeight="1" x14ac:dyDescent="0.25">
      <c r="B126" s="66"/>
      <c r="C126" s="66"/>
    </row>
    <row r="127" spans="2:3" ht="12.75" customHeight="1" x14ac:dyDescent="0.25">
      <c r="B127" s="66"/>
      <c r="C127" s="66"/>
    </row>
    <row r="128" spans="2:3" ht="12.75" customHeight="1" x14ac:dyDescent="0.25">
      <c r="B128" s="66"/>
      <c r="C128" s="66"/>
    </row>
    <row r="129" spans="2:3" ht="12.75" customHeight="1" x14ac:dyDescent="0.25">
      <c r="B129" s="66"/>
      <c r="C129" s="66"/>
    </row>
    <row r="130" spans="2:3" ht="12.75" customHeight="1" x14ac:dyDescent="0.25">
      <c r="B130" s="66"/>
      <c r="C130" s="66"/>
    </row>
    <row r="131" spans="2:3" ht="12.75" customHeight="1" x14ac:dyDescent="0.25">
      <c r="B131" s="66"/>
      <c r="C131" s="66"/>
    </row>
    <row r="132" spans="2:3" ht="12.75" customHeight="1" x14ac:dyDescent="0.25">
      <c r="B132" s="66"/>
      <c r="C132" s="66"/>
    </row>
    <row r="133" spans="2:3" ht="12.75" customHeight="1" x14ac:dyDescent="0.25">
      <c r="B133" s="66"/>
      <c r="C133" s="66"/>
    </row>
    <row r="134" spans="2:3" ht="12.75" customHeight="1" x14ac:dyDescent="0.25">
      <c r="B134" s="66"/>
      <c r="C134" s="66"/>
    </row>
    <row r="135" spans="2:3" ht="12.75" customHeight="1" x14ac:dyDescent="0.25">
      <c r="B135" s="66"/>
      <c r="C135" s="66"/>
    </row>
    <row r="136" spans="2:3" ht="12.75" customHeight="1" x14ac:dyDescent="0.25">
      <c r="B136" s="66"/>
      <c r="C136" s="66"/>
    </row>
    <row r="137" spans="2:3" ht="12.75" customHeight="1" x14ac:dyDescent="0.25">
      <c r="B137" s="66"/>
      <c r="C137" s="66"/>
    </row>
    <row r="138" spans="2:3" ht="12.75" customHeight="1" x14ac:dyDescent="0.25">
      <c r="B138" s="66"/>
      <c r="C138" s="66"/>
    </row>
    <row r="139" spans="2:3" ht="12.75" customHeight="1" x14ac:dyDescent="0.25">
      <c r="B139" s="66"/>
      <c r="C139" s="66"/>
    </row>
    <row r="140" spans="2:3" ht="12.75" customHeight="1" x14ac:dyDescent="0.25">
      <c r="B140" s="66"/>
      <c r="C140" s="66"/>
    </row>
    <row r="141" spans="2:3" ht="12.75" customHeight="1" x14ac:dyDescent="0.25">
      <c r="B141" s="66"/>
      <c r="C141" s="66"/>
    </row>
    <row r="142" spans="2:3" ht="12.75" customHeight="1" x14ac:dyDescent="0.25">
      <c r="B142" s="66"/>
      <c r="C142" s="66"/>
    </row>
    <row r="143" spans="2:3" ht="12.75" customHeight="1" x14ac:dyDescent="0.25">
      <c r="B143" s="66"/>
      <c r="C143" s="66"/>
    </row>
    <row r="144" spans="2:3" ht="12.75" customHeight="1" x14ac:dyDescent="0.25">
      <c r="B144" s="66"/>
      <c r="C144" s="66"/>
    </row>
    <row r="145" spans="2:3" ht="12.75" customHeight="1" x14ac:dyDescent="0.25">
      <c r="B145" s="66"/>
      <c r="C145" s="66"/>
    </row>
    <row r="146" spans="2:3" ht="12.75" customHeight="1" x14ac:dyDescent="0.25">
      <c r="B146" s="66"/>
      <c r="C146" s="66"/>
    </row>
    <row r="147" spans="2:3" ht="12.75" customHeight="1" x14ac:dyDescent="0.25">
      <c r="B147" s="66"/>
      <c r="C147" s="66"/>
    </row>
    <row r="148" spans="2:3" ht="12.75" customHeight="1" x14ac:dyDescent="0.25">
      <c r="B148" s="66"/>
      <c r="C148" s="66"/>
    </row>
    <row r="149" spans="2:3" ht="12.75" customHeight="1" x14ac:dyDescent="0.25">
      <c r="B149" s="66"/>
      <c r="C149" s="66"/>
    </row>
    <row r="150" spans="2:3" ht="12.75" customHeight="1" x14ac:dyDescent="0.25">
      <c r="B150" s="66"/>
      <c r="C150" s="66"/>
    </row>
    <row r="151" spans="2:3" ht="12.75" customHeight="1" x14ac:dyDescent="0.25">
      <c r="B151" s="66"/>
      <c r="C151" s="66"/>
    </row>
    <row r="152" spans="2:3" ht="12.75" customHeight="1" x14ac:dyDescent="0.25">
      <c r="B152" s="66"/>
      <c r="C152" s="66"/>
    </row>
    <row r="153" spans="2:3" ht="12.75" customHeight="1" x14ac:dyDescent="0.25">
      <c r="B153" s="66"/>
      <c r="C153" s="66"/>
    </row>
    <row r="154" spans="2:3" ht="12.75" customHeight="1" x14ac:dyDescent="0.25">
      <c r="B154" s="66"/>
      <c r="C154" s="66"/>
    </row>
    <row r="155" spans="2:3" ht="12.75" customHeight="1" x14ac:dyDescent="0.25">
      <c r="B155" s="66"/>
      <c r="C155" s="66"/>
    </row>
    <row r="156" spans="2:3" ht="12.75" customHeight="1" x14ac:dyDescent="0.25">
      <c r="B156" s="66"/>
      <c r="C156" s="66"/>
    </row>
    <row r="157" spans="2:3" ht="12.75" customHeight="1" x14ac:dyDescent="0.25">
      <c r="B157" s="66"/>
      <c r="C157" s="66"/>
    </row>
    <row r="158" spans="2:3" ht="12.75" customHeight="1" x14ac:dyDescent="0.25">
      <c r="B158" s="66"/>
      <c r="C158" s="66"/>
    </row>
    <row r="159" spans="2:3" ht="12.75" customHeight="1" x14ac:dyDescent="0.25">
      <c r="B159" s="66"/>
      <c r="C159" s="66"/>
    </row>
    <row r="160" spans="2:3" ht="12.75" customHeight="1" x14ac:dyDescent="0.25">
      <c r="B160" s="66"/>
      <c r="C160" s="66"/>
    </row>
    <row r="161" spans="2:3" ht="12.75" customHeight="1" x14ac:dyDescent="0.25">
      <c r="B161" s="66"/>
      <c r="C161" s="66"/>
    </row>
    <row r="162" spans="2:3" ht="12.75" customHeight="1" x14ac:dyDescent="0.25">
      <c r="B162" s="66"/>
      <c r="C162" s="66"/>
    </row>
    <row r="163" spans="2:3" ht="12.75" customHeight="1" x14ac:dyDescent="0.25">
      <c r="B163" s="66"/>
      <c r="C163" s="66"/>
    </row>
    <row r="164" spans="2:3" ht="12.75" customHeight="1" x14ac:dyDescent="0.25">
      <c r="B164" s="66"/>
      <c r="C164" s="66"/>
    </row>
    <row r="165" spans="2:3" ht="12.75" customHeight="1" x14ac:dyDescent="0.25">
      <c r="B165" s="66"/>
      <c r="C165" s="66"/>
    </row>
    <row r="166" spans="2:3" ht="12.75" customHeight="1" x14ac:dyDescent="0.25">
      <c r="B166" s="66"/>
      <c r="C166" s="66"/>
    </row>
    <row r="167" spans="2:3" ht="12.75" customHeight="1" x14ac:dyDescent="0.25">
      <c r="B167" s="66"/>
      <c r="C167" s="66"/>
    </row>
    <row r="168" spans="2:3" ht="12.75" customHeight="1" x14ac:dyDescent="0.25">
      <c r="B168" s="66"/>
      <c r="C168" s="66"/>
    </row>
    <row r="169" spans="2:3" ht="12.75" customHeight="1" x14ac:dyDescent="0.25">
      <c r="B169" s="66"/>
      <c r="C169" s="66"/>
    </row>
    <row r="170" spans="2:3" ht="12.75" customHeight="1" x14ac:dyDescent="0.25">
      <c r="B170" s="66"/>
      <c r="C170" s="66"/>
    </row>
    <row r="171" spans="2:3" ht="12.75" customHeight="1" x14ac:dyDescent="0.25">
      <c r="B171" s="66"/>
      <c r="C171" s="66"/>
    </row>
    <row r="172" spans="2:3" ht="12.75" customHeight="1" x14ac:dyDescent="0.25">
      <c r="B172" s="66"/>
      <c r="C172" s="66"/>
    </row>
    <row r="173" spans="2:3" ht="12.75" customHeight="1" x14ac:dyDescent="0.25">
      <c r="B173" s="66"/>
      <c r="C173" s="66"/>
    </row>
    <row r="174" spans="2:3" ht="12.75" customHeight="1" x14ac:dyDescent="0.25">
      <c r="B174" s="66"/>
      <c r="C174" s="66"/>
    </row>
    <row r="175" spans="2:3" ht="12.75" customHeight="1" x14ac:dyDescent="0.25">
      <c r="B175" s="66"/>
      <c r="C175" s="66"/>
    </row>
    <row r="176" spans="2:3" ht="12.75" customHeight="1" x14ac:dyDescent="0.25">
      <c r="B176" s="66"/>
      <c r="C176" s="66"/>
    </row>
    <row r="177" spans="2:3" ht="12.75" customHeight="1" x14ac:dyDescent="0.25">
      <c r="B177" s="66"/>
      <c r="C177" s="66"/>
    </row>
    <row r="178" spans="2:3" ht="12.75" customHeight="1" x14ac:dyDescent="0.25">
      <c r="B178" s="66"/>
      <c r="C178" s="66"/>
    </row>
    <row r="179" spans="2:3" ht="12.75" customHeight="1" x14ac:dyDescent="0.25">
      <c r="B179" s="66"/>
      <c r="C179" s="66"/>
    </row>
    <row r="180" spans="2:3" ht="12.75" customHeight="1" x14ac:dyDescent="0.25">
      <c r="B180" s="66"/>
      <c r="C180" s="66"/>
    </row>
    <row r="181" spans="2:3" ht="12.75" customHeight="1" x14ac:dyDescent="0.25">
      <c r="B181" s="66"/>
      <c r="C181" s="66"/>
    </row>
    <row r="182" spans="2:3" ht="12.75" customHeight="1" x14ac:dyDescent="0.25">
      <c r="B182" s="66"/>
      <c r="C182" s="66"/>
    </row>
    <row r="183" spans="2:3" ht="12.75" customHeight="1" x14ac:dyDescent="0.25">
      <c r="B183" s="66"/>
      <c r="C183" s="66"/>
    </row>
    <row r="184" spans="2:3" ht="12.75" customHeight="1" x14ac:dyDescent="0.25">
      <c r="B184" s="66"/>
      <c r="C184" s="66"/>
    </row>
    <row r="185" spans="2:3" ht="12.75" customHeight="1" x14ac:dyDescent="0.25">
      <c r="B185" s="66"/>
      <c r="C185" s="66"/>
    </row>
    <row r="186" spans="2:3" ht="12.75" customHeight="1" x14ac:dyDescent="0.25">
      <c r="B186" s="66"/>
      <c r="C186" s="66"/>
    </row>
    <row r="187" spans="2:3" ht="12.75" customHeight="1" x14ac:dyDescent="0.25">
      <c r="B187" s="66"/>
      <c r="C187" s="66"/>
    </row>
    <row r="188" spans="2:3" ht="12.75" customHeight="1" x14ac:dyDescent="0.25">
      <c r="B188" s="66"/>
      <c r="C188" s="66"/>
    </row>
    <row r="189" spans="2:3" ht="12.75" customHeight="1" x14ac:dyDescent="0.25">
      <c r="B189" s="66"/>
      <c r="C189" s="66"/>
    </row>
    <row r="190" spans="2:3" ht="12.75" customHeight="1" x14ac:dyDescent="0.25">
      <c r="B190" s="66"/>
      <c r="C190" s="66"/>
    </row>
    <row r="191" spans="2:3" ht="12.75" customHeight="1" x14ac:dyDescent="0.25">
      <c r="B191" s="66"/>
      <c r="C191" s="66"/>
    </row>
    <row r="192" spans="2:3" ht="12.75" customHeight="1" x14ac:dyDescent="0.25">
      <c r="B192" s="66"/>
      <c r="C192" s="66"/>
    </row>
    <row r="193" spans="2:3" ht="12.75" customHeight="1" x14ac:dyDescent="0.25">
      <c r="B193" s="66"/>
      <c r="C193" s="66"/>
    </row>
    <row r="194" spans="2:3" ht="12.75" customHeight="1" x14ac:dyDescent="0.25">
      <c r="B194" s="66"/>
      <c r="C194" s="66"/>
    </row>
    <row r="195" spans="2:3" ht="12.75" customHeight="1" x14ac:dyDescent="0.25">
      <c r="B195" s="66"/>
      <c r="C195" s="66"/>
    </row>
    <row r="196" spans="2:3" ht="12.75" customHeight="1" x14ac:dyDescent="0.25">
      <c r="B196" s="66"/>
      <c r="C196" s="66"/>
    </row>
    <row r="197" spans="2:3" ht="12.75" customHeight="1" x14ac:dyDescent="0.25">
      <c r="B197" s="66"/>
      <c r="C197" s="66"/>
    </row>
    <row r="198" spans="2:3" ht="12.75" customHeight="1" x14ac:dyDescent="0.25">
      <c r="B198" s="66"/>
      <c r="C198" s="66"/>
    </row>
    <row r="199" spans="2:3" ht="12.75" customHeight="1" x14ac:dyDescent="0.25">
      <c r="B199" s="66"/>
      <c r="C199" s="66"/>
    </row>
    <row r="200" spans="2:3" ht="12.75" customHeight="1" x14ac:dyDescent="0.25">
      <c r="B200" s="66"/>
      <c r="C200" s="66"/>
    </row>
    <row r="201" spans="2:3" ht="12.75" customHeight="1" x14ac:dyDescent="0.25">
      <c r="B201" s="66"/>
      <c r="C201" s="66"/>
    </row>
    <row r="202" spans="2:3" ht="12.75" customHeight="1" x14ac:dyDescent="0.25">
      <c r="B202" s="66"/>
      <c r="C202" s="66"/>
    </row>
    <row r="203" spans="2:3" ht="12.75" customHeight="1" x14ac:dyDescent="0.25">
      <c r="B203" s="66"/>
      <c r="C203" s="66"/>
    </row>
    <row r="204" spans="2:3" ht="12.75" customHeight="1" x14ac:dyDescent="0.25">
      <c r="B204" s="66"/>
      <c r="C204" s="66"/>
    </row>
    <row r="205" spans="2:3" ht="12.75" customHeight="1" x14ac:dyDescent="0.25">
      <c r="B205" s="66"/>
      <c r="C205" s="66"/>
    </row>
    <row r="206" spans="2:3" ht="12.75" customHeight="1" x14ac:dyDescent="0.25">
      <c r="B206" s="66"/>
      <c r="C206" s="66"/>
    </row>
    <row r="207" spans="2:3" ht="12.75" customHeight="1" x14ac:dyDescent="0.25">
      <c r="B207" s="66"/>
      <c r="C207" s="66"/>
    </row>
    <row r="208" spans="2:3" ht="12.75" customHeight="1" x14ac:dyDescent="0.25">
      <c r="B208" s="66"/>
      <c r="C208" s="66"/>
    </row>
    <row r="209" spans="2:3" ht="12.75" customHeight="1" x14ac:dyDescent="0.25">
      <c r="B209" s="66"/>
      <c r="C209" s="66"/>
    </row>
    <row r="210" spans="2:3" ht="12.75" customHeight="1" x14ac:dyDescent="0.25">
      <c r="B210" s="66"/>
      <c r="C210" s="66"/>
    </row>
    <row r="211" spans="2:3" ht="12.75" customHeight="1" x14ac:dyDescent="0.25">
      <c r="B211" s="66"/>
      <c r="C211" s="66"/>
    </row>
    <row r="212" spans="2:3" ht="12.75" customHeight="1" x14ac:dyDescent="0.25">
      <c r="B212" s="66"/>
      <c r="C212" s="66"/>
    </row>
    <row r="213" spans="2:3" ht="12.75" customHeight="1" x14ac:dyDescent="0.25">
      <c r="B213" s="66"/>
      <c r="C213" s="66"/>
    </row>
    <row r="214" spans="2:3" ht="12.75" customHeight="1" x14ac:dyDescent="0.25">
      <c r="B214" s="66"/>
      <c r="C214" s="66"/>
    </row>
    <row r="215" spans="2:3" ht="12.75" customHeight="1" x14ac:dyDescent="0.25">
      <c r="B215" s="66"/>
      <c r="C215" s="66"/>
    </row>
    <row r="216" spans="2:3" ht="12.75" customHeight="1" x14ac:dyDescent="0.25">
      <c r="B216" s="66"/>
      <c r="C216" s="66"/>
    </row>
    <row r="217" spans="2:3" ht="12.75" customHeight="1" x14ac:dyDescent="0.25">
      <c r="B217" s="66"/>
      <c r="C217" s="66"/>
    </row>
    <row r="218" spans="2:3" ht="12.75" customHeight="1" x14ac:dyDescent="0.25">
      <c r="B218" s="66"/>
      <c r="C218" s="66"/>
    </row>
    <row r="219" spans="2:3" ht="12.75" customHeight="1" x14ac:dyDescent="0.25">
      <c r="B219" s="66"/>
      <c r="C219" s="66"/>
    </row>
    <row r="220" spans="2:3" ht="12.75" customHeight="1" x14ac:dyDescent="0.25">
      <c r="B220" s="66"/>
      <c r="C220" s="66"/>
    </row>
    <row r="221" spans="2:3" ht="12.75" customHeight="1" x14ac:dyDescent="0.25">
      <c r="B221" s="66"/>
      <c r="C221" s="66"/>
    </row>
    <row r="222" spans="2:3" ht="12.75" customHeight="1" x14ac:dyDescent="0.25">
      <c r="B222" s="66"/>
      <c r="C222" s="66"/>
    </row>
    <row r="223" spans="2:3" ht="12.75" customHeight="1" x14ac:dyDescent="0.25">
      <c r="B223" s="66"/>
      <c r="C223" s="66"/>
    </row>
    <row r="224" spans="2:3" ht="12.75" customHeight="1" x14ac:dyDescent="0.25">
      <c r="B224" s="66"/>
      <c r="C224" s="66"/>
    </row>
    <row r="225" spans="2:3" ht="12.75" customHeight="1" x14ac:dyDescent="0.25">
      <c r="B225" s="66"/>
      <c r="C225" s="66"/>
    </row>
    <row r="226" spans="2:3" ht="12.75" customHeight="1" x14ac:dyDescent="0.25">
      <c r="B226" s="66"/>
      <c r="C226" s="66"/>
    </row>
    <row r="227" spans="2:3" ht="12.75" customHeight="1" x14ac:dyDescent="0.25">
      <c r="B227" s="66"/>
      <c r="C227" s="66"/>
    </row>
    <row r="228" spans="2:3" ht="12.75" customHeight="1" x14ac:dyDescent="0.25">
      <c r="B228" s="66"/>
      <c r="C228" s="66"/>
    </row>
    <row r="229" spans="2:3" ht="12.75" customHeight="1" x14ac:dyDescent="0.25">
      <c r="B229" s="66"/>
      <c r="C229" s="66"/>
    </row>
    <row r="230" spans="2:3" ht="12.75" customHeight="1" x14ac:dyDescent="0.25">
      <c r="B230" s="66"/>
      <c r="C230" s="66"/>
    </row>
    <row r="231" spans="2:3" ht="12.75" customHeight="1" x14ac:dyDescent="0.25">
      <c r="B231" s="66"/>
      <c r="C231" s="66"/>
    </row>
    <row r="232" spans="2:3" ht="12.75" customHeight="1" x14ac:dyDescent="0.25">
      <c r="B232" s="66"/>
      <c r="C232" s="66"/>
    </row>
    <row r="233" spans="2:3" ht="12.75" customHeight="1" x14ac:dyDescent="0.25">
      <c r="B233" s="66"/>
      <c r="C233" s="66"/>
    </row>
    <row r="234" spans="2:3" ht="12.75" customHeight="1" x14ac:dyDescent="0.25">
      <c r="B234" s="66"/>
      <c r="C234" s="66"/>
    </row>
    <row r="235" spans="2:3" ht="12.75" customHeight="1" x14ac:dyDescent="0.25">
      <c r="B235" s="66"/>
      <c r="C235" s="66"/>
    </row>
    <row r="236" spans="2:3" ht="12.75" customHeight="1" x14ac:dyDescent="0.25">
      <c r="B236" s="66"/>
      <c r="C236" s="66"/>
    </row>
    <row r="237" spans="2:3" ht="12.75" customHeight="1" x14ac:dyDescent="0.25">
      <c r="B237" s="66"/>
      <c r="C237" s="66"/>
    </row>
    <row r="238" spans="2:3" ht="12.75" customHeight="1" x14ac:dyDescent="0.25">
      <c r="B238" s="66"/>
      <c r="C238" s="66"/>
    </row>
    <row r="239" spans="2:3" ht="12.75" customHeight="1" x14ac:dyDescent="0.25">
      <c r="B239" s="66"/>
      <c r="C239" s="66"/>
    </row>
    <row r="240" spans="2:3" ht="12.75" customHeight="1" x14ac:dyDescent="0.25">
      <c r="B240" s="66"/>
      <c r="C240" s="66"/>
    </row>
    <row r="241" spans="2:3" ht="12.75" customHeight="1" x14ac:dyDescent="0.25">
      <c r="B241" s="66"/>
      <c r="C241" s="66"/>
    </row>
    <row r="242" spans="2:3" ht="12.75" customHeight="1" x14ac:dyDescent="0.25">
      <c r="B242" s="66"/>
      <c r="C242" s="66"/>
    </row>
    <row r="243" spans="2:3" ht="12.75" customHeight="1" x14ac:dyDescent="0.25">
      <c r="B243" s="66"/>
      <c r="C243" s="66"/>
    </row>
    <row r="244" spans="2:3" ht="12.75" customHeight="1" x14ac:dyDescent="0.25">
      <c r="B244" s="66"/>
      <c r="C244" s="66"/>
    </row>
    <row r="245" spans="2:3" ht="12.75" customHeight="1" x14ac:dyDescent="0.25">
      <c r="B245" s="66"/>
      <c r="C245" s="66"/>
    </row>
    <row r="246" spans="2:3" ht="12.75" customHeight="1" x14ac:dyDescent="0.25">
      <c r="B246" s="66"/>
      <c r="C246" s="66"/>
    </row>
    <row r="247" spans="2:3" ht="12.75" customHeight="1" x14ac:dyDescent="0.25">
      <c r="B247" s="66"/>
      <c r="C247" s="66"/>
    </row>
    <row r="248" spans="2:3" ht="12.75" customHeight="1" x14ac:dyDescent="0.25">
      <c r="B248" s="66"/>
      <c r="C248" s="66"/>
    </row>
    <row r="249" spans="2:3" ht="12.75" customHeight="1" x14ac:dyDescent="0.25">
      <c r="B249" s="66"/>
      <c r="C249" s="66"/>
    </row>
    <row r="250" spans="2:3" ht="12.75" customHeight="1" x14ac:dyDescent="0.25">
      <c r="B250" s="66"/>
      <c r="C250" s="66"/>
    </row>
    <row r="251" spans="2:3" ht="12.75" customHeight="1" x14ac:dyDescent="0.25">
      <c r="B251" s="66"/>
      <c r="C251" s="66"/>
    </row>
    <row r="252" spans="2:3" ht="12.75" customHeight="1" x14ac:dyDescent="0.25">
      <c r="B252" s="66"/>
      <c r="C252" s="66"/>
    </row>
    <row r="253" spans="2:3" ht="12.75" customHeight="1" x14ac:dyDescent="0.25">
      <c r="B253" s="66"/>
      <c r="C253" s="66"/>
    </row>
    <row r="254" spans="2:3" ht="12.75" customHeight="1" x14ac:dyDescent="0.25">
      <c r="B254" s="66"/>
      <c r="C254" s="66"/>
    </row>
    <row r="255" spans="2:3" ht="12.75" customHeight="1" x14ac:dyDescent="0.25">
      <c r="B255" s="66"/>
      <c r="C255" s="66"/>
    </row>
    <row r="256" spans="2:3" ht="12.75" customHeight="1" x14ac:dyDescent="0.25">
      <c r="B256" s="66"/>
      <c r="C256" s="66"/>
    </row>
    <row r="257" spans="2:3" ht="12.75" customHeight="1" x14ac:dyDescent="0.25">
      <c r="B257" s="66"/>
      <c r="C257" s="66"/>
    </row>
    <row r="258" spans="2:3" ht="12.75" customHeight="1" x14ac:dyDescent="0.25">
      <c r="B258" s="66"/>
      <c r="C258" s="66"/>
    </row>
    <row r="259" spans="2:3" ht="12.75" customHeight="1" x14ac:dyDescent="0.25">
      <c r="B259" s="66"/>
      <c r="C259" s="66"/>
    </row>
    <row r="260" spans="2:3" ht="12.75" customHeight="1" x14ac:dyDescent="0.25">
      <c r="B260" s="66"/>
      <c r="C260" s="66"/>
    </row>
    <row r="261" spans="2:3" ht="12.75" customHeight="1" x14ac:dyDescent="0.25">
      <c r="B261" s="66"/>
      <c r="C261" s="66"/>
    </row>
    <row r="262" spans="2:3" ht="12.75" customHeight="1" x14ac:dyDescent="0.25">
      <c r="B262" s="66"/>
      <c r="C262" s="66"/>
    </row>
    <row r="263" spans="2:3" ht="12.75" customHeight="1" x14ac:dyDescent="0.25">
      <c r="B263" s="66"/>
      <c r="C263" s="66"/>
    </row>
    <row r="264" spans="2:3" ht="12.75" customHeight="1" x14ac:dyDescent="0.25">
      <c r="B264" s="66"/>
      <c r="C264" s="66"/>
    </row>
    <row r="265" spans="2:3" ht="12.75" customHeight="1" x14ac:dyDescent="0.25">
      <c r="B265" s="66"/>
      <c r="C265" s="66"/>
    </row>
    <row r="266" spans="2:3" ht="12.75" customHeight="1" x14ac:dyDescent="0.25">
      <c r="B266" s="66"/>
      <c r="C266" s="66"/>
    </row>
    <row r="267" spans="2:3" ht="12.75" customHeight="1" x14ac:dyDescent="0.25">
      <c r="B267" s="66"/>
      <c r="C267" s="66"/>
    </row>
    <row r="268" spans="2:3" ht="12.75" customHeight="1" x14ac:dyDescent="0.25">
      <c r="B268" s="66"/>
      <c r="C268" s="66"/>
    </row>
    <row r="269" spans="2:3" ht="12.75" customHeight="1" x14ac:dyDescent="0.25">
      <c r="B269" s="66"/>
      <c r="C269" s="66"/>
    </row>
    <row r="270" spans="2:3" ht="12.75" customHeight="1" x14ac:dyDescent="0.25">
      <c r="B270" s="66"/>
      <c r="C270" s="66"/>
    </row>
    <row r="271" spans="2:3" ht="12.75" customHeight="1" x14ac:dyDescent="0.25">
      <c r="B271" s="66"/>
      <c r="C271" s="66"/>
    </row>
    <row r="272" spans="2:3" ht="12.75" customHeight="1" x14ac:dyDescent="0.25">
      <c r="B272" s="66"/>
      <c r="C272" s="66"/>
    </row>
    <row r="273" spans="2:3" ht="12.75" customHeight="1" x14ac:dyDescent="0.25">
      <c r="B273" s="66"/>
      <c r="C273" s="66"/>
    </row>
    <row r="274" spans="2:3" ht="12.75" customHeight="1" x14ac:dyDescent="0.25">
      <c r="B274" s="66"/>
      <c r="C274" s="66"/>
    </row>
    <row r="275" spans="2:3" ht="12.75" customHeight="1" x14ac:dyDescent="0.25">
      <c r="B275" s="66"/>
      <c r="C275" s="66"/>
    </row>
    <row r="276" spans="2:3" ht="12.75" customHeight="1" x14ac:dyDescent="0.25">
      <c r="B276" s="66"/>
      <c r="C276" s="66"/>
    </row>
    <row r="277" spans="2:3" ht="12.75" customHeight="1" x14ac:dyDescent="0.25">
      <c r="B277" s="66"/>
      <c r="C277" s="66"/>
    </row>
    <row r="278" spans="2:3" ht="12.75" customHeight="1" x14ac:dyDescent="0.25">
      <c r="B278" s="66"/>
      <c r="C278" s="66"/>
    </row>
    <row r="279" spans="2:3" ht="12.75" customHeight="1" x14ac:dyDescent="0.25">
      <c r="B279" s="66"/>
      <c r="C279" s="66"/>
    </row>
    <row r="280" spans="2:3" ht="12.75" customHeight="1" x14ac:dyDescent="0.25">
      <c r="B280" s="66"/>
      <c r="C280" s="66"/>
    </row>
    <row r="281" spans="2:3" ht="12.75" customHeight="1" x14ac:dyDescent="0.25">
      <c r="B281" s="66"/>
      <c r="C281" s="66"/>
    </row>
    <row r="282" spans="2:3" ht="12.75" customHeight="1" x14ac:dyDescent="0.25">
      <c r="B282" s="66"/>
      <c r="C282" s="66"/>
    </row>
    <row r="283" spans="2:3" ht="12.75" customHeight="1" x14ac:dyDescent="0.25">
      <c r="B283" s="66"/>
      <c r="C283" s="66"/>
    </row>
    <row r="284" spans="2:3" ht="12.75" customHeight="1" x14ac:dyDescent="0.25">
      <c r="B284" s="66"/>
      <c r="C284" s="66"/>
    </row>
    <row r="285" spans="2:3" ht="12.75" customHeight="1" x14ac:dyDescent="0.25">
      <c r="B285" s="66"/>
      <c r="C285" s="66"/>
    </row>
    <row r="286" spans="2:3" ht="12.75" customHeight="1" x14ac:dyDescent="0.25">
      <c r="B286" s="66"/>
      <c r="C286" s="66"/>
    </row>
    <row r="287" spans="2:3" ht="12.75" customHeight="1" x14ac:dyDescent="0.25">
      <c r="B287" s="66"/>
      <c r="C287" s="66"/>
    </row>
    <row r="288" spans="2:3" ht="12.75" customHeight="1" x14ac:dyDescent="0.25">
      <c r="B288" s="66"/>
      <c r="C288" s="66"/>
    </row>
    <row r="289" spans="2:3" ht="12.75" customHeight="1" x14ac:dyDescent="0.25">
      <c r="B289" s="66"/>
      <c r="C289" s="66"/>
    </row>
    <row r="290" spans="2:3" ht="12.75" customHeight="1" x14ac:dyDescent="0.25">
      <c r="B290" s="66"/>
      <c r="C290" s="66"/>
    </row>
    <row r="291" spans="2:3" ht="12.75" customHeight="1" x14ac:dyDescent="0.25">
      <c r="B291" s="66"/>
      <c r="C291" s="66"/>
    </row>
    <row r="292" spans="2:3" ht="12.75" customHeight="1" x14ac:dyDescent="0.25">
      <c r="B292" s="66"/>
      <c r="C292" s="66"/>
    </row>
    <row r="293" spans="2:3" ht="12.75" customHeight="1" x14ac:dyDescent="0.25">
      <c r="B293" s="66"/>
      <c r="C293" s="66"/>
    </row>
    <row r="294" spans="2:3" ht="12.75" customHeight="1" x14ac:dyDescent="0.25">
      <c r="B294" s="66"/>
      <c r="C294" s="66"/>
    </row>
    <row r="295" spans="2:3" ht="12.75" customHeight="1" x14ac:dyDescent="0.25">
      <c r="B295" s="66"/>
      <c r="C295" s="66"/>
    </row>
    <row r="296" spans="2:3" ht="12.75" customHeight="1" x14ac:dyDescent="0.25">
      <c r="B296" s="66"/>
      <c r="C296" s="66"/>
    </row>
    <row r="297" spans="2:3" ht="12.75" customHeight="1" x14ac:dyDescent="0.25">
      <c r="B297" s="66"/>
      <c r="C297" s="66"/>
    </row>
    <row r="298" spans="2:3" ht="12.75" customHeight="1" x14ac:dyDescent="0.25">
      <c r="B298" s="66"/>
      <c r="C298" s="66"/>
    </row>
    <row r="299" spans="2:3" ht="12.75" customHeight="1" x14ac:dyDescent="0.25">
      <c r="B299" s="66"/>
      <c r="C299" s="66"/>
    </row>
    <row r="300" spans="2:3" ht="12.75" customHeight="1" x14ac:dyDescent="0.25">
      <c r="B300" s="66"/>
      <c r="C300" s="66"/>
    </row>
    <row r="301" spans="2:3" ht="12.75" customHeight="1" x14ac:dyDescent="0.25">
      <c r="B301" s="66"/>
      <c r="C301" s="66"/>
    </row>
    <row r="302" spans="2:3" ht="12.75" customHeight="1" x14ac:dyDescent="0.25">
      <c r="B302" s="66"/>
      <c r="C302" s="66"/>
    </row>
    <row r="303" spans="2:3" ht="12.75" customHeight="1" x14ac:dyDescent="0.25">
      <c r="B303" s="66"/>
      <c r="C303" s="66"/>
    </row>
    <row r="304" spans="2:3" ht="12.75" customHeight="1" x14ac:dyDescent="0.25">
      <c r="B304" s="66"/>
      <c r="C304" s="66"/>
    </row>
    <row r="305" spans="2:3" ht="12.75" customHeight="1" x14ac:dyDescent="0.25">
      <c r="B305" s="66"/>
      <c r="C305" s="66"/>
    </row>
    <row r="306" spans="2:3" ht="12.75" customHeight="1" x14ac:dyDescent="0.25">
      <c r="B306" s="66"/>
      <c r="C306" s="66"/>
    </row>
    <row r="307" spans="2:3" ht="12.75" customHeight="1" x14ac:dyDescent="0.25">
      <c r="B307" s="66"/>
      <c r="C307" s="66"/>
    </row>
    <row r="308" spans="2:3" ht="12.75" customHeight="1" x14ac:dyDescent="0.25">
      <c r="B308" s="66"/>
      <c r="C308" s="66"/>
    </row>
    <row r="309" spans="2:3" ht="12.75" customHeight="1" x14ac:dyDescent="0.25">
      <c r="B309" s="66"/>
      <c r="C309" s="66"/>
    </row>
    <row r="310" spans="2:3" ht="12.75" customHeight="1" x14ac:dyDescent="0.25">
      <c r="B310" s="66"/>
      <c r="C310" s="66"/>
    </row>
    <row r="311" spans="2:3" ht="12.75" customHeight="1" x14ac:dyDescent="0.25">
      <c r="B311" s="66"/>
      <c r="C311" s="66"/>
    </row>
    <row r="312" spans="2:3" ht="12.75" customHeight="1" x14ac:dyDescent="0.25">
      <c r="B312" s="66"/>
      <c r="C312" s="66"/>
    </row>
    <row r="313" spans="2:3" ht="12.75" customHeight="1" x14ac:dyDescent="0.25">
      <c r="B313" s="66"/>
      <c r="C313" s="66"/>
    </row>
    <row r="314" spans="2:3" ht="12.75" customHeight="1" x14ac:dyDescent="0.25">
      <c r="B314" s="66"/>
      <c r="C314" s="66"/>
    </row>
    <row r="315" spans="2:3" ht="12.75" customHeight="1" x14ac:dyDescent="0.25">
      <c r="B315" s="66"/>
      <c r="C315" s="66"/>
    </row>
    <row r="316" spans="2:3" ht="12.75" customHeight="1" x14ac:dyDescent="0.25">
      <c r="B316" s="66"/>
      <c r="C316" s="66"/>
    </row>
    <row r="317" spans="2:3" ht="12.75" customHeight="1" x14ac:dyDescent="0.25">
      <c r="B317" s="66"/>
      <c r="C317" s="66"/>
    </row>
    <row r="318" spans="2:3" ht="12.75" customHeight="1" x14ac:dyDescent="0.25">
      <c r="B318" s="66"/>
      <c r="C318" s="66"/>
    </row>
    <row r="319" spans="2:3" ht="12.75" customHeight="1" x14ac:dyDescent="0.25">
      <c r="B319" s="66"/>
      <c r="C319" s="66"/>
    </row>
    <row r="320" spans="2:3" ht="12.75" customHeight="1" x14ac:dyDescent="0.25">
      <c r="B320" s="66"/>
      <c r="C320" s="66"/>
    </row>
    <row r="321" spans="2:3" ht="12.75" customHeight="1" x14ac:dyDescent="0.25">
      <c r="B321" s="66"/>
      <c r="C321" s="66"/>
    </row>
    <row r="322" spans="2:3" ht="12.75" customHeight="1" x14ac:dyDescent="0.25">
      <c r="B322" s="66"/>
      <c r="C322" s="66"/>
    </row>
    <row r="323" spans="2:3" ht="12.75" customHeight="1" x14ac:dyDescent="0.25">
      <c r="B323" s="66"/>
      <c r="C323" s="66"/>
    </row>
    <row r="324" spans="2:3" ht="12.75" customHeight="1" x14ac:dyDescent="0.25">
      <c r="B324" s="66"/>
      <c r="C324" s="66"/>
    </row>
    <row r="325" spans="2:3" ht="12.75" customHeight="1" x14ac:dyDescent="0.25">
      <c r="B325" s="66"/>
      <c r="C325" s="66"/>
    </row>
    <row r="326" spans="2:3" ht="12.75" customHeight="1" x14ac:dyDescent="0.25">
      <c r="B326" s="66"/>
      <c r="C326" s="66"/>
    </row>
    <row r="327" spans="2:3" ht="12.75" customHeight="1" x14ac:dyDescent="0.25">
      <c r="B327" s="66"/>
      <c r="C327" s="66"/>
    </row>
    <row r="328" spans="2:3" ht="12.75" customHeight="1" x14ac:dyDescent="0.25">
      <c r="B328" s="66"/>
      <c r="C328" s="66"/>
    </row>
    <row r="329" spans="2:3" ht="12.75" customHeight="1" x14ac:dyDescent="0.25">
      <c r="B329" s="66"/>
      <c r="C329" s="66"/>
    </row>
    <row r="330" spans="2:3" ht="12.75" customHeight="1" x14ac:dyDescent="0.25">
      <c r="B330" s="66"/>
      <c r="C330" s="66"/>
    </row>
    <row r="331" spans="2:3" ht="12.75" customHeight="1" x14ac:dyDescent="0.25">
      <c r="B331" s="66"/>
      <c r="C331" s="66"/>
    </row>
    <row r="332" spans="2:3" ht="12.75" customHeight="1" x14ac:dyDescent="0.25">
      <c r="B332" s="66"/>
      <c r="C332" s="66"/>
    </row>
    <row r="333" spans="2:3" ht="12.75" customHeight="1" x14ac:dyDescent="0.25">
      <c r="B333" s="66"/>
      <c r="C333" s="66"/>
    </row>
    <row r="334" spans="2:3" ht="12.75" customHeight="1" x14ac:dyDescent="0.25">
      <c r="B334" s="66"/>
      <c r="C334" s="66"/>
    </row>
    <row r="335" spans="2:3" ht="12.75" customHeight="1" x14ac:dyDescent="0.25">
      <c r="B335" s="66"/>
      <c r="C335" s="66"/>
    </row>
    <row r="336" spans="2:3" ht="12.75" customHeight="1" x14ac:dyDescent="0.25">
      <c r="B336" s="66"/>
      <c r="C336" s="66"/>
    </row>
    <row r="337" spans="2:3" ht="12.75" customHeight="1" x14ac:dyDescent="0.25">
      <c r="B337" s="66"/>
      <c r="C337" s="66"/>
    </row>
    <row r="338" spans="2:3" ht="12.75" customHeight="1" x14ac:dyDescent="0.25">
      <c r="B338" s="66"/>
      <c r="C338" s="66"/>
    </row>
    <row r="339" spans="2:3" ht="12.75" customHeight="1" x14ac:dyDescent="0.25">
      <c r="B339" s="66"/>
      <c r="C339" s="66"/>
    </row>
    <row r="340" spans="2:3" ht="12.75" customHeight="1" x14ac:dyDescent="0.25">
      <c r="B340" s="66"/>
      <c r="C340" s="66"/>
    </row>
    <row r="341" spans="2:3" ht="12.75" customHeight="1" x14ac:dyDescent="0.25">
      <c r="B341" s="66"/>
      <c r="C341" s="66"/>
    </row>
    <row r="342" spans="2:3" ht="12.75" customHeight="1" x14ac:dyDescent="0.25">
      <c r="B342" s="66"/>
      <c r="C342" s="66"/>
    </row>
    <row r="343" spans="2:3" ht="12.75" customHeight="1" x14ac:dyDescent="0.25">
      <c r="B343" s="66"/>
      <c r="C343" s="66"/>
    </row>
    <row r="344" spans="2:3" ht="12.75" customHeight="1" x14ac:dyDescent="0.25">
      <c r="B344" s="66"/>
      <c r="C344" s="66"/>
    </row>
    <row r="345" spans="2:3" ht="12.75" customHeight="1" x14ac:dyDescent="0.25">
      <c r="B345" s="66"/>
      <c r="C345" s="66"/>
    </row>
    <row r="346" spans="2:3" ht="12.75" customHeight="1" x14ac:dyDescent="0.25">
      <c r="B346" s="66"/>
      <c r="C346" s="66"/>
    </row>
    <row r="347" spans="2:3" ht="12.75" customHeight="1" x14ac:dyDescent="0.25">
      <c r="B347" s="66"/>
      <c r="C347" s="66"/>
    </row>
    <row r="348" spans="2:3" ht="12.75" customHeight="1" x14ac:dyDescent="0.25">
      <c r="B348" s="66"/>
      <c r="C348" s="66"/>
    </row>
    <row r="349" spans="2:3" ht="12.75" customHeight="1" x14ac:dyDescent="0.25">
      <c r="B349" s="66"/>
      <c r="C349" s="66"/>
    </row>
    <row r="350" spans="2:3" ht="12.75" customHeight="1" x14ac:dyDescent="0.25">
      <c r="B350" s="66"/>
      <c r="C350" s="66"/>
    </row>
    <row r="351" spans="2:3" ht="12.75" customHeight="1" x14ac:dyDescent="0.25">
      <c r="B351" s="66"/>
      <c r="C351" s="66"/>
    </row>
    <row r="352" spans="2:3" ht="12.75" customHeight="1" x14ac:dyDescent="0.25">
      <c r="B352" s="66"/>
      <c r="C352" s="66"/>
    </row>
    <row r="353" spans="2:3" ht="12.75" customHeight="1" x14ac:dyDescent="0.25">
      <c r="B353" s="66"/>
      <c r="C353" s="66"/>
    </row>
    <row r="354" spans="2:3" ht="12.75" customHeight="1" x14ac:dyDescent="0.25">
      <c r="B354" s="66"/>
      <c r="C354" s="66"/>
    </row>
    <row r="355" spans="2:3" ht="12.75" customHeight="1" x14ac:dyDescent="0.25">
      <c r="B355" s="66"/>
      <c r="C355" s="66"/>
    </row>
    <row r="356" spans="2:3" ht="12.75" customHeight="1" x14ac:dyDescent="0.25">
      <c r="B356" s="66"/>
      <c r="C356" s="66"/>
    </row>
    <row r="357" spans="2:3" ht="12.75" customHeight="1" x14ac:dyDescent="0.25">
      <c r="B357" s="66"/>
      <c r="C357" s="66"/>
    </row>
    <row r="358" spans="2:3" ht="12.75" customHeight="1" x14ac:dyDescent="0.25">
      <c r="B358" s="66"/>
      <c r="C358" s="66"/>
    </row>
    <row r="359" spans="2:3" ht="12.75" customHeight="1" x14ac:dyDescent="0.25">
      <c r="B359" s="66"/>
      <c r="C359" s="66"/>
    </row>
    <row r="360" spans="2:3" ht="12.75" customHeight="1" x14ac:dyDescent="0.25">
      <c r="B360" s="66"/>
      <c r="C360" s="66"/>
    </row>
    <row r="361" spans="2:3" ht="12.75" customHeight="1" x14ac:dyDescent="0.25">
      <c r="B361" s="66"/>
      <c r="C361" s="66"/>
    </row>
    <row r="362" spans="2:3" ht="12.75" customHeight="1" x14ac:dyDescent="0.25">
      <c r="B362" s="66"/>
      <c r="C362" s="66"/>
    </row>
    <row r="363" spans="2:3" ht="12.75" customHeight="1" x14ac:dyDescent="0.25">
      <c r="B363" s="66"/>
      <c r="C363" s="66"/>
    </row>
    <row r="364" spans="2:3" ht="12.75" customHeight="1" x14ac:dyDescent="0.25">
      <c r="B364" s="66"/>
      <c r="C364" s="66"/>
    </row>
    <row r="365" spans="2:3" ht="12.75" customHeight="1" x14ac:dyDescent="0.25">
      <c r="B365" s="66"/>
      <c r="C365" s="66"/>
    </row>
    <row r="366" spans="2:3" ht="12.75" customHeight="1" x14ac:dyDescent="0.25">
      <c r="B366" s="66"/>
      <c r="C366" s="66"/>
    </row>
    <row r="367" spans="2:3" ht="12.75" customHeight="1" x14ac:dyDescent="0.25">
      <c r="B367" s="66"/>
      <c r="C367" s="66"/>
    </row>
    <row r="368" spans="2:3" ht="12.75" customHeight="1" x14ac:dyDescent="0.25">
      <c r="B368" s="66"/>
      <c r="C368" s="66"/>
    </row>
    <row r="369" spans="2:3" ht="12.75" customHeight="1" x14ac:dyDescent="0.25">
      <c r="B369" s="66"/>
      <c r="C369" s="66"/>
    </row>
    <row r="370" spans="2:3" ht="12.75" customHeight="1" x14ac:dyDescent="0.25">
      <c r="B370" s="66"/>
      <c r="C370" s="66"/>
    </row>
    <row r="371" spans="2:3" ht="12.75" customHeight="1" x14ac:dyDescent="0.25">
      <c r="B371" s="66"/>
      <c r="C371" s="66"/>
    </row>
    <row r="372" spans="2:3" ht="12.75" customHeight="1" x14ac:dyDescent="0.25">
      <c r="B372" s="66"/>
      <c r="C372" s="66"/>
    </row>
    <row r="373" spans="2:3" ht="12.75" customHeight="1" x14ac:dyDescent="0.25">
      <c r="B373" s="66"/>
      <c r="C373" s="66"/>
    </row>
    <row r="374" spans="2:3" ht="12.75" customHeight="1" x14ac:dyDescent="0.25">
      <c r="B374" s="66"/>
      <c r="C374" s="66"/>
    </row>
    <row r="375" spans="2:3" ht="12.75" customHeight="1" x14ac:dyDescent="0.25">
      <c r="B375" s="66"/>
      <c r="C375" s="66"/>
    </row>
    <row r="376" spans="2:3" ht="12.75" customHeight="1" x14ac:dyDescent="0.25">
      <c r="B376" s="66"/>
      <c r="C376" s="66"/>
    </row>
    <row r="377" spans="2:3" ht="12.75" customHeight="1" x14ac:dyDescent="0.25">
      <c r="B377" s="66"/>
      <c r="C377" s="66"/>
    </row>
    <row r="378" spans="2:3" ht="12.75" customHeight="1" x14ac:dyDescent="0.25">
      <c r="B378" s="66"/>
      <c r="C378" s="66"/>
    </row>
    <row r="379" spans="2:3" ht="12.75" customHeight="1" x14ac:dyDescent="0.25">
      <c r="B379" s="66"/>
      <c r="C379" s="66"/>
    </row>
    <row r="380" spans="2:3" ht="12.75" customHeight="1" x14ac:dyDescent="0.25">
      <c r="B380" s="66"/>
      <c r="C380" s="66"/>
    </row>
    <row r="381" spans="2:3" ht="12.75" customHeight="1" x14ac:dyDescent="0.25">
      <c r="B381" s="66"/>
      <c r="C381" s="66"/>
    </row>
    <row r="382" spans="2:3" ht="12.75" customHeight="1" x14ac:dyDescent="0.25">
      <c r="B382" s="66"/>
      <c r="C382" s="66"/>
    </row>
    <row r="383" spans="2:3" ht="12.75" customHeight="1" x14ac:dyDescent="0.25">
      <c r="B383" s="66"/>
      <c r="C383" s="66"/>
    </row>
    <row r="384" spans="2:3" ht="12.75" customHeight="1" x14ac:dyDescent="0.25">
      <c r="B384" s="66"/>
      <c r="C384" s="66"/>
    </row>
    <row r="385" spans="2:3" ht="12.75" customHeight="1" x14ac:dyDescent="0.25">
      <c r="B385" s="66"/>
      <c r="C385" s="66"/>
    </row>
    <row r="386" spans="2:3" ht="12.75" customHeight="1" x14ac:dyDescent="0.25">
      <c r="B386" s="66"/>
      <c r="C386" s="66"/>
    </row>
    <row r="387" spans="2:3" ht="12.75" customHeight="1" x14ac:dyDescent="0.25">
      <c r="B387" s="66"/>
      <c r="C387" s="66"/>
    </row>
    <row r="388" spans="2:3" ht="12.75" customHeight="1" x14ac:dyDescent="0.25">
      <c r="B388" s="66"/>
      <c r="C388" s="66"/>
    </row>
    <row r="389" spans="2:3" ht="12.75" customHeight="1" x14ac:dyDescent="0.25">
      <c r="B389" s="66"/>
      <c r="C389" s="66"/>
    </row>
    <row r="390" spans="2:3" ht="12.75" customHeight="1" x14ac:dyDescent="0.25">
      <c r="B390" s="66"/>
      <c r="C390" s="66"/>
    </row>
    <row r="391" spans="2:3" ht="12.75" customHeight="1" x14ac:dyDescent="0.25">
      <c r="B391" s="66"/>
      <c r="C391" s="66"/>
    </row>
    <row r="392" spans="2:3" ht="12.75" customHeight="1" x14ac:dyDescent="0.25">
      <c r="B392" s="66"/>
      <c r="C392" s="66"/>
    </row>
    <row r="393" spans="2:3" ht="12.75" customHeight="1" x14ac:dyDescent="0.25">
      <c r="B393" s="66"/>
      <c r="C393" s="66"/>
    </row>
    <row r="394" spans="2:3" ht="12.75" customHeight="1" x14ac:dyDescent="0.25">
      <c r="B394" s="66"/>
      <c r="C394" s="66"/>
    </row>
    <row r="395" spans="2:3" ht="12.75" customHeight="1" x14ac:dyDescent="0.25">
      <c r="B395" s="66"/>
      <c r="C395" s="66"/>
    </row>
    <row r="396" spans="2:3" ht="12.75" customHeight="1" x14ac:dyDescent="0.25">
      <c r="B396" s="66"/>
      <c r="C396" s="66"/>
    </row>
    <row r="397" spans="2:3" ht="12.75" customHeight="1" x14ac:dyDescent="0.25">
      <c r="B397" s="66"/>
      <c r="C397" s="66"/>
    </row>
    <row r="398" spans="2:3" ht="12.75" customHeight="1" x14ac:dyDescent="0.25">
      <c r="B398" s="66"/>
      <c r="C398" s="66"/>
    </row>
    <row r="399" spans="2:3" ht="12.75" customHeight="1" x14ac:dyDescent="0.25">
      <c r="B399" s="66"/>
      <c r="C399" s="66"/>
    </row>
    <row r="400" spans="2:3" ht="12.75" customHeight="1" x14ac:dyDescent="0.25">
      <c r="B400" s="66"/>
      <c r="C400" s="66"/>
    </row>
    <row r="401" spans="2:3" ht="12.75" customHeight="1" x14ac:dyDescent="0.25">
      <c r="B401" s="66"/>
      <c r="C401" s="66"/>
    </row>
    <row r="402" spans="2:3" ht="12.75" customHeight="1" x14ac:dyDescent="0.25">
      <c r="B402" s="66"/>
      <c r="C402" s="66"/>
    </row>
    <row r="403" spans="2:3" ht="12.75" customHeight="1" x14ac:dyDescent="0.25">
      <c r="B403" s="66"/>
      <c r="C403" s="66"/>
    </row>
    <row r="404" spans="2:3" ht="12.75" customHeight="1" x14ac:dyDescent="0.25">
      <c r="B404" s="66"/>
      <c r="C404" s="66"/>
    </row>
    <row r="405" spans="2:3" ht="12.75" customHeight="1" x14ac:dyDescent="0.25">
      <c r="B405" s="66"/>
      <c r="C405" s="66"/>
    </row>
    <row r="406" spans="2:3" ht="12.75" customHeight="1" x14ac:dyDescent="0.25">
      <c r="B406" s="66"/>
      <c r="C406" s="66"/>
    </row>
    <row r="407" spans="2:3" ht="12.75" customHeight="1" x14ac:dyDescent="0.25">
      <c r="B407" s="66"/>
      <c r="C407" s="66"/>
    </row>
    <row r="408" spans="2:3" ht="12.75" customHeight="1" x14ac:dyDescent="0.25">
      <c r="B408" s="66"/>
      <c r="C408" s="66"/>
    </row>
    <row r="409" spans="2:3" ht="12.75" customHeight="1" x14ac:dyDescent="0.25">
      <c r="B409" s="66"/>
      <c r="C409" s="66"/>
    </row>
    <row r="410" spans="2:3" ht="12.75" customHeight="1" x14ac:dyDescent="0.25">
      <c r="B410" s="66"/>
      <c r="C410" s="66"/>
    </row>
    <row r="411" spans="2:3" ht="12.75" customHeight="1" x14ac:dyDescent="0.25">
      <c r="B411" s="66"/>
      <c r="C411" s="66"/>
    </row>
    <row r="412" spans="2:3" ht="12.75" customHeight="1" x14ac:dyDescent="0.25">
      <c r="B412" s="66"/>
      <c r="C412" s="66"/>
    </row>
    <row r="413" spans="2:3" ht="12.75" customHeight="1" x14ac:dyDescent="0.25">
      <c r="B413" s="66"/>
      <c r="C413" s="66"/>
    </row>
    <row r="414" spans="2:3" ht="12.75" customHeight="1" x14ac:dyDescent="0.25">
      <c r="B414" s="66"/>
      <c r="C414" s="66"/>
    </row>
    <row r="415" spans="2:3" ht="12.75" customHeight="1" x14ac:dyDescent="0.25">
      <c r="B415" s="66"/>
      <c r="C415" s="66"/>
    </row>
    <row r="416" spans="2:3" ht="12.75" customHeight="1" x14ac:dyDescent="0.25">
      <c r="B416" s="66"/>
      <c r="C416" s="66"/>
    </row>
    <row r="417" spans="2:3" ht="12.75" customHeight="1" x14ac:dyDescent="0.25">
      <c r="B417" s="66"/>
      <c r="C417" s="66"/>
    </row>
    <row r="418" spans="2:3" ht="12.75" customHeight="1" x14ac:dyDescent="0.25">
      <c r="B418" s="66"/>
      <c r="C418" s="66"/>
    </row>
    <row r="419" spans="2:3" ht="12.75" customHeight="1" x14ac:dyDescent="0.25">
      <c r="B419" s="66"/>
      <c r="C419" s="66"/>
    </row>
    <row r="420" spans="2:3" ht="12.75" customHeight="1" x14ac:dyDescent="0.25">
      <c r="B420" s="66"/>
      <c r="C420" s="66"/>
    </row>
    <row r="421" spans="2:3" ht="12.75" customHeight="1" x14ac:dyDescent="0.25">
      <c r="B421" s="66"/>
      <c r="C421" s="66"/>
    </row>
    <row r="422" spans="2:3" ht="12.75" customHeight="1" x14ac:dyDescent="0.25">
      <c r="B422" s="66"/>
      <c r="C422" s="66"/>
    </row>
    <row r="423" spans="2:3" ht="12.75" customHeight="1" x14ac:dyDescent="0.25">
      <c r="B423" s="66"/>
      <c r="C423" s="66"/>
    </row>
    <row r="424" spans="2:3" ht="12.75" customHeight="1" x14ac:dyDescent="0.25">
      <c r="B424" s="66"/>
      <c r="C424" s="66"/>
    </row>
    <row r="425" spans="2:3" ht="12.75" customHeight="1" x14ac:dyDescent="0.25">
      <c r="B425" s="66"/>
      <c r="C425" s="66"/>
    </row>
    <row r="426" spans="2:3" ht="12.75" customHeight="1" x14ac:dyDescent="0.25">
      <c r="B426" s="66"/>
      <c r="C426" s="66"/>
    </row>
    <row r="427" spans="2:3" ht="12.75" customHeight="1" x14ac:dyDescent="0.25">
      <c r="B427" s="66"/>
      <c r="C427" s="66"/>
    </row>
    <row r="428" spans="2:3" ht="12.75" customHeight="1" x14ac:dyDescent="0.25">
      <c r="B428" s="66"/>
      <c r="C428" s="66"/>
    </row>
    <row r="429" spans="2:3" ht="12.75" customHeight="1" x14ac:dyDescent="0.25">
      <c r="B429" s="66"/>
      <c r="C429" s="66"/>
    </row>
    <row r="430" spans="2:3" ht="12.75" customHeight="1" x14ac:dyDescent="0.25">
      <c r="B430" s="66"/>
      <c r="C430" s="66"/>
    </row>
    <row r="431" spans="2:3" ht="12.75" customHeight="1" x14ac:dyDescent="0.25">
      <c r="B431" s="66"/>
      <c r="C431" s="66"/>
    </row>
    <row r="432" spans="2:3" ht="12.75" customHeight="1" x14ac:dyDescent="0.25">
      <c r="B432" s="66"/>
      <c r="C432" s="66"/>
    </row>
    <row r="433" spans="2:3" ht="12.75" customHeight="1" x14ac:dyDescent="0.25">
      <c r="B433" s="66"/>
      <c r="C433" s="66"/>
    </row>
    <row r="434" spans="2:3" ht="12.75" customHeight="1" x14ac:dyDescent="0.25">
      <c r="B434" s="66"/>
      <c r="C434" s="66"/>
    </row>
    <row r="435" spans="2:3" ht="12.75" customHeight="1" x14ac:dyDescent="0.25">
      <c r="B435" s="66"/>
      <c r="C435" s="66"/>
    </row>
    <row r="436" spans="2:3" ht="12.75" customHeight="1" x14ac:dyDescent="0.25">
      <c r="B436" s="66"/>
      <c r="C436" s="66"/>
    </row>
    <row r="437" spans="2:3" ht="12.75" customHeight="1" x14ac:dyDescent="0.25">
      <c r="B437" s="66"/>
      <c r="C437" s="66"/>
    </row>
    <row r="438" spans="2:3" ht="12.75" customHeight="1" x14ac:dyDescent="0.25">
      <c r="B438" s="66"/>
      <c r="C438" s="66"/>
    </row>
    <row r="439" spans="2:3" ht="12.75" customHeight="1" x14ac:dyDescent="0.25">
      <c r="B439" s="66"/>
      <c r="C439" s="66"/>
    </row>
    <row r="440" spans="2:3" ht="12.75" customHeight="1" x14ac:dyDescent="0.25">
      <c r="B440" s="66"/>
      <c r="C440" s="66"/>
    </row>
    <row r="441" spans="2:3" ht="12.75" customHeight="1" x14ac:dyDescent="0.25">
      <c r="B441" s="66"/>
      <c r="C441" s="66"/>
    </row>
    <row r="442" spans="2:3" ht="12.75" customHeight="1" x14ac:dyDescent="0.25">
      <c r="B442" s="66"/>
      <c r="C442" s="66"/>
    </row>
    <row r="443" spans="2:3" ht="12.75" customHeight="1" x14ac:dyDescent="0.25">
      <c r="B443" s="66"/>
      <c r="C443" s="66"/>
    </row>
    <row r="444" spans="2:3" ht="12.75" customHeight="1" x14ac:dyDescent="0.25">
      <c r="B444" s="66"/>
      <c r="C444" s="66"/>
    </row>
    <row r="445" spans="2:3" ht="12.75" customHeight="1" x14ac:dyDescent="0.25">
      <c r="B445" s="66"/>
      <c r="C445" s="66"/>
    </row>
    <row r="446" spans="2:3" ht="12.75" customHeight="1" x14ac:dyDescent="0.25">
      <c r="B446" s="66"/>
      <c r="C446" s="66"/>
    </row>
    <row r="447" spans="2:3" ht="12.75" customHeight="1" x14ac:dyDescent="0.25">
      <c r="B447" s="66"/>
      <c r="C447" s="66"/>
    </row>
    <row r="448" spans="2:3" ht="12.75" customHeight="1" x14ac:dyDescent="0.25">
      <c r="B448" s="66"/>
      <c r="C448" s="66"/>
    </row>
    <row r="449" spans="2:3" ht="12.75" customHeight="1" x14ac:dyDescent="0.25">
      <c r="B449" s="66"/>
      <c r="C449" s="66"/>
    </row>
    <row r="450" spans="2:3" ht="12.75" customHeight="1" x14ac:dyDescent="0.25">
      <c r="B450" s="66"/>
      <c r="C450" s="66"/>
    </row>
    <row r="451" spans="2:3" ht="12.75" customHeight="1" x14ac:dyDescent="0.25">
      <c r="B451" s="66"/>
      <c r="C451" s="66"/>
    </row>
    <row r="452" spans="2:3" ht="12.75" customHeight="1" x14ac:dyDescent="0.25">
      <c r="B452" s="66"/>
      <c r="C452" s="66"/>
    </row>
    <row r="453" spans="2:3" ht="12.75" customHeight="1" x14ac:dyDescent="0.25">
      <c r="B453" s="66"/>
      <c r="C453" s="66"/>
    </row>
    <row r="454" spans="2:3" ht="12.75" customHeight="1" x14ac:dyDescent="0.25">
      <c r="B454" s="66"/>
      <c r="C454" s="66"/>
    </row>
    <row r="455" spans="2:3" ht="12.75" customHeight="1" x14ac:dyDescent="0.25">
      <c r="B455" s="66"/>
      <c r="C455" s="66"/>
    </row>
    <row r="456" spans="2:3" ht="12.75" customHeight="1" x14ac:dyDescent="0.25">
      <c r="B456" s="66"/>
      <c r="C456" s="66"/>
    </row>
    <row r="457" spans="2:3" ht="12.75" customHeight="1" x14ac:dyDescent="0.25">
      <c r="B457" s="66"/>
      <c r="C457" s="66"/>
    </row>
    <row r="458" spans="2:3" ht="12.75" customHeight="1" x14ac:dyDescent="0.25">
      <c r="B458" s="66"/>
      <c r="C458" s="66"/>
    </row>
    <row r="459" spans="2:3" ht="12.75" customHeight="1" x14ac:dyDescent="0.25">
      <c r="B459" s="66"/>
      <c r="C459" s="66"/>
    </row>
    <row r="460" spans="2:3" ht="12.75" customHeight="1" x14ac:dyDescent="0.25">
      <c r="B460" s="66"/>
      <c r="C460" s="66"/>
    </row>
    <row r="461" spans="2:3" ht="12.75" customHeight="1" x14ac:dyDescent="0.25">
      <c r="B461" s="66"/>
      <c r="C461" s="66"/>
    </row>
    <row r="462" spans="2:3" ht="12.75" customHeight="1" x14ac:dyDescent="0.25">
      <c r="B462" s="66"/>
      <c r="C462" s="66"/>
    </row>
    <row r="463" spans="2:3" ht="12.75" customHeight="1" x14ac:dyDescent="0.25">
      <c r="B463" s="66"/>
      <c r="C463" s="66"/>
    </row>
    <row r="464" spans="2:3" ht="12.75" customHeight="1" x14ac:dyDescent="0.25">
      <c r="B464" s="66"/>
      <c r="C464" s="66"/>
    </row>
    <row r="465" spans="2:3" ht="12.75" customHeight="1" x14ac:dyDescent="0.25">
      <c r="B465" s="66"/>
      <c r="C465" s="66"/>
    </row>
    <row r="466" spans="2:3" ht="12.75" customHeight="1" x14ac:dyDescent="0.25">
      <c r="B466" s="66"/>
      <c r="C466" s="66"/>
    </row>
    <row r="467" spans="2:3" ht="12.75" customHeight="1" x14ac:dyDescent="0.25">
      <c r="B467" s="66"/>
      <c r="C467" s="66"/>
    </row>
    <row r="468" spans="2:3" ht="12.75" customHeight="1" x14ac:dyDescent="0.25">
      <c r="B468" s="66"/>
      <c r="C468" s="66"/>
    </row>
    <row r="469" spans="2:3" ht="12.75" customHeight="1" x14ac:dyDescent="0.25">
      <c r="B469" s="66"/>
      <c r="C469" s="66"/>
    </row>
    <row r="470" spans="2:3" ht="12.75" customHeight="1" x14ac:dyDescent="0.25">
      <c r="B470" s="66"/>
      <c r="C470" s="66"/>
    </row>
    <row r="471" spans="2:3" ht="12.75" customHeight="1" x14ac:dyDescent="0.25">
      <c r="B471" s="66"/>
      <c r="C471" s="66"/>
    </row>
    <row r="472" spans="2:3" ht="12.75" customHeight="1" x14ac:dyDescent="0.25">
      <c r="B472" s="66"/>
      <c r="C472" s="66"/>
    </row>
    <row r="473" spans="2:3" ht="12.75" customHeight="1" x14ac:dyDescent="0.25">
      <c r="B473" s="66"/>
      <c r="C473" s="66"/>
    </row>
    <row r="474" spans="2:3" ht="12.75" customHeight="1" x14ac:dyDescent="0.25">
      <c r="B474" s="66"/>
      <c r="C474" s="66"/>
    </row>
    <row r="475" spans="2:3" ht="12.75" customHeight="1" x14ac:dyDescent="0.25">
      <c r="B475" s="66"/>
      <c r="C475" s="66"/>
    </row>
    <row r="476" spans="2:3" ht="12.75" customHeight="1" x14ac:dyDescent="0.25">
      <c r="B476" s="66"/>
      <c r="C476" s="66"/>
    </row>
    <row r="477" spans="2:3" ht="12.75" customHeight="1" x14ac:dyDescent="0.25">
      <c r="B477" s="66"/>
      <c r="C477" s="66"/>
    </row>
    <row r="478" spans="2:3" ht="12.75" customHeight="1" x14ac:dyDescent="0.25">
      <c r="B478" s="66"/>
      <c r="C478" s="66"/>
    </row>
    <row r="479" spans="2:3" ht="12.75" customHeight="1" x14ac:dyDescent="0.25">
      <c r="B479" s="66"/>
      <c r="C479" s="66"/>
    </row>
    <row r="480" spans="2:3" ht="12.75" customHeight="1" x14ac:dyDescent="0.25">
      <c r="B480" s="66"/>
      <c r="C480" s="66"/>
    </row>
    <row r="481" spans="2:3" ht="12.75" customHeight="1" x14ac:dyDescent="0.25">
      <c r="B481" s="66"/>
      <c r="C481" s="66"/>
    </row>
    <row r="482" spans="2:3" ht="12.75" customHeight="1" x14ac:dyDescent="0.25">
      <c r="B482" s="66"/>
      <c r="C482" s="66"/>
    </row>
    <row r="483" spans="2:3" ht="12.75" customHeight="1" x14ac:dyDescent="0.25">
      <c r="B483" s="66"/>
      <c r="C483" s="66"/>
    </row>
    <row r="484" spans="2:3" ht="12.75" customHeight="1" x14ac:dyDescent="0.25">
      <c r="B484" s="66"/>
      <c r="C484" s="66"/>
    </row>
    <row r="485" spans="2:3" ht="12.75" customHeight="1" x14ac:dyDescent="0.25">
      <c r="B485" s="66"/>
      <c r="C485" s="66"/>
    </row>
    <row r="486" spans="2:3" ht="12.75" customHeight="1" x14ac:dyDescent="0.25">
      <c r="B486" s="66"/>
      <c r="C486" s="66"/>
    </row>
    <row r="487" spans="2:3" ht="12.75" customHeight="1" x14ac:dyDescent="0.25">
      <c r="B487" s="66"/>
      <c r="C487" s="66"/>
    </row>
    <row r="488" spans="2:3" ht="12.75" customHeight="1" x14ac:dyDescent="0.25">
      <c r="B488" s="66"/>
      <c r="C488" s="66"/>
    </row>
    <row r="489" spans="2:3" ht="12.75" customHeight="1" x14ac:dyDescent="0.25">
      <c r="B489" s="66"/>
      <c r="C489" s="66"/>
    </row>
    <row r="490" spans="2:3" ht="12.75" customHeight="1" x14ac:dyDescent="0.25">
      <c r="B490" s="66"/>
      <c r="C490" s="66"/>
    </row>
    <row r="491" spans="2:3" ht="12.75" customHeight="1" x14ac:dyDescent="0.25">
      <c r="B491" s="66"/>
      <c r="C491" s="66"/>
    </row>
    <row r="492" spans="2:3" ht="12.75" customHeight="1" x14ac:dyDescent="0.25">
      <c r="B492" s="66"/>
      <c r="C492" s="66"/>
    </row>
    <row r="493" spans="2:3" ht="12.75" customHeight="1" x14ac:dyDescent="0.25">
      <c r="B493" s="66"/>
      <c r="C493" s="66"/>
    </row>
    <row r="494" spans="2:3" ht="12.75" customHeight="1" x14ac:dyDescent="0.25">
      <c r="B494" s="66"/>
      <c r="C494" s="66"/>
    </row>
    <row r="495" spans="2:3" ht="12.75" customHeight="1" x14ac:dyDescent="0.25">
      <c r="B495" s="66"/>
      <c r="C495" s="66"/>
    </row>
    <row r="496" spans="2:3" ht="12.75" customHeight="1" x14ac:dyDescent="0.25">
      <c r="B496" s="66"/>
      <c r="C496" s="66"/>
    </row>
    <row r="497" spans="2:3" ht="12.75" customHeight="1" x14ac:dyDescent="0.25">
      <c r="B497" s="66"/>
      <c r="C497" s="66"/>
    </row>
    <row r="498" spans="2:3" ht="12.75" customHeight="1" x14ac:dyDescent="0.25">
      <c r="B498" s="66"/>
      <c r="C498" s="66"/>
    </row>
    <row r="499" spans="2:3" ht="12.75" customHeight="1" x14ac:dyDescent="0.25">
      <c r="B499" s="66"/>
      <c r="C499" s="66"/>
    </row>
    <row r="500" spans="2:3" ht="12.75" customHeight="1" x14ac:dyDescent="0.25">
      <c r="B500" s="66"/>
      <c r="C500" s="66"/>
    </row>
    <row r="501" spans="2:3" ht="12.75" customHeight="1" x14ac:dyDescent="0.25">
      <c r="B501" s="66"/>
      <c r="C501" s="66"/>
    </row>
    <row r="502" spans="2:3" ht="12.75" customHeight="1" x14ac:dyDescent="0.25">
      <c r="B502" s="66"/>
      <c r="C502" s="66"/>
    </row>
    <row r="503" spans="2:3" ht="12.75" customHeight="1" x14ac:dyDescent="0.25">
      <c r="B503" s="66"/>
      <c r="C503" s="66"/>
    </row>
    <row r="504" spans="2:3" ht="12.75" customHeight="1" x14ac:dyDescent="0.25">
      <c r="B504" s="66"/>
      <c r="C504" s="66"/>
    </row>
    <row r="505" spans="2:3" ht="12.75" customHeight="1" x14ac:dyDescent="0.25">
      <c r="B505" s="66"/>
      <c r="C505" s="66"/>
    </row>
    <row r="506" spans="2:3" ht="12.75" customHeight="1" x14ac:dyDescent="0.25">
      <c r="B506" s="66"/>
      <c r="C506" s="66"/>
    </row>
    <row r="507" spans="2:3" ht="12.75" customHeight="1" x14ac:dyDescent="0.25">
      <c r="B507" s="66"/>
      <c r="C507" s="66"/>
    </row>
    <row r="508" spans="2:3" ht="12.75" customHeight="1" x14ac:dyDescent="0.25">
      <c r="B508" s="66"/>
      <c r="C508" s="66"/>
    </row>
    <row r="509" spans="2:3" ht="12.75" customHeight="1" x14ac:dyDescent="0.25">
      <c r="B509" s="66"/>
      <c r="C509" s="66"/>
    </row>
    <row r="510" spans="2:3" ht="12.75" customHeight="1" x14ac:dyDescent="0.25">
      <c r="B510" s="66"/>
      <c r="C510" s="66"/>
    </row>
    <row r="511" spans="2:3" ht="12.75" customHeight="1" x14ac:dyDescent="0.25">
      <c r="B511" s="66"/>
      <c r="C511" s="66"/>
    </row>
    <row r="512" spans="2:3" ht="12.75" customHeight="1" x14ac:dyDescent="0.25">
      <c r="B512" s="66"/>
      <c r="C512" s="66"/>
    </row>
    <row r="513" spans="2:3" ht="12.75" customHeight="1" x14ac:dyDescent="0.25">
      <c r="B513" s="66"/>
      <c r="C513" s="66"/>
    </row>
    <row r="514" spans="2:3" ht="12.75" customHeight="1" x14ac:dyDescent="0.25">
      <c r="B514" s="66"/>
      <c r="C514" s="66"/>
    </row>
    <row r="515" spans="2:3" ht="12.75" customHeight="1" x14ac:dyDescent="0.25">
      <c r="B515" s="66"/>
      <c r="C515" s="66"/>
    </row>
    <row r="516" spans="2:3" ht="12.75" customHeight="1" x14ac:dyDescent="0.25">
      <c r="B516" s="66"/>
      <c r="C516" s="66"/>
    </row>
    <row r="517" spans="2:3" ht="12.75" customHeight="1" x14ac:dyDescent="0.25">
      <c r="B517" s="66"/>
      <c r="C517" s="66"/>
    </row>
    <row r="518" spans="2:3" ht="12.75" customHeight="1" x14ac:dyDescent="0.25">
      <c r="B518" s="66"/>
      <c r="C518" s="66"/>
    </row>
    <row r="519" spans="2:3" ht="12.75" customHeight="1" x14ac:dyDescent="0.25">
      <c r="B519" s="66"/>
      <c r="C519" s="66"/>
    </row>
    <row r="520" spans="2:3" ht="12.75" customHeight="1" x14ac:dyDescent="0.25">
      <c r="B520" s="66"/>
      <c r="C520" s="66"/>
    </row>
    <row r="521" spans="2:3" ht="12.75" customHeight="1" x14ac:dyDescent="0.25">
      <c r="B521" s="66"/>
      <c r="C521" s="66"/>
    </row>
    <row r="522" spans="2:3" ht="12.75" customHeight="1" x14ac:dyDescent="0.25">
      <c r="B522" s="66"/>
      <c r="C522" s="66"/>
    </row>
    <row r="523" spans="2:3" ht="12.75" customHeight="1" x14ac:dyDescent="0.25">
      <c r="B523" s="66"/>
      <c r="C523" s="66"/>
    </row>
    <row r="524" spans="2:3" ht="12.75" customHeight="1" x14ac:dyDescent="0.25">
      <c r="B524" s="66"/>
      <c r="C524" s="66"/>
    </row>
    <row r="525" spans="2:3" ht="12.75" customHeight="1" x14ac:dyDescent="0.25">
      <c r="B525" s="66"/>
      <c r="C525" s="66"/>
    </row>
    <row r="526" spans="2:3" ht="12.75" customHeight="1" x14ac:dyDescent="0.25">
      <c r="B526" s="66"/>
      <c r="C526" s="66"/>
    </row>
    <row r="527" spans="2:3" ht="12.75" customHeight="1" x14ac:dyDescent="0.25">
      <c r="B527" s="66"/>
      <c r="C527" s="66"/>
    </row>
    <row r="528" spans="2:3" ht="12.75" customHeight="1" x14ac:dyDescent="0.25">
      <c r="B528" s="66"/>
      <c r="C528" s="66"/>
    </row>
    <row r="529" spans="2:3" ht="12.75" customHeight="1" x14ac:dyDescent="0.25">
      <c r="B529" s="66"/>
      <c r="C529" s="66"/>
    </row>
    <row r="530" spans="2:3" ht="12.75" customHeight="1" x14ac:dyDescent="0.25">
      <c r="B530" s="66"/>
      <c r="C530" s="66"/>
    </row>
    <row r="531" spans="2:3" ht="12.75" customHeight="1" x14ac:dyDescent="0.25">
      <c r="B531" s="66"/>
      <c r="C531" s="66"/>
    </row>
    <row r="532" spans="2:3" ht="12.75" customHeight="1" x14ac:dyDescent="0.25">
      <c r="B532" s="66"/>
      <c r="C532" s="66"/>
    </row>
    <row r="533" spans="2:3" ht="12.75" customHeight="1" x14ac:dyDescent="0.25">
      <c r="B533" s="66"/>
      <c r="C533" s="66"/>
    </row>
    <row r="534" spans="2:3" ht="12.75" customHeight="1" x14ac:dyDescent="0.25">
      <c r="B534" s="66"/>
      <c r="C534" s="66"/>
    </row>
    <row r="535" spans="2:3" ht="12.75" customHeight="1" x14ac:dyDescent="0.25">
      <c r="B535" s="66"/>
      <c r="C535" s="66"/>
    </row>
    <row r="536" spans="2:3" ht="12.75" customHeight="1" x14ac:dyDescent="0.25">
      <c r="B536" s="66"/>
      <c r="C536" s="66"/>
    </row>
    <row r="537" spans="2:3" ht="12.75" customHeight="1" x14ac:dyDescent="0.25">
      <c r="B537" s="66"/>
      <c r="C537" s="66"/>
    </row>
    <row r="538" spans="2:3" ht="12.75" customHeight="1" x14ac:dyDescent="0.25">
      <c r="B538" s="66"/>
      <c r="C538" s="66"/>
    </row>
    <row r="539" spans="2:3" ht="12.75" customHeight="1" x14ac:dyDescent="0.25">
      <c r="B539" s="66"/>
      <c r="C539" s="66"/>
    </row>
    <row r="540" spans="2:3" ht="12.75" customHeight="1" x14ac:dyDescent="0.25">
      <c r="B540" s="66"/>
      <c r="C540" s="66"/>
    </row>
    <row r="541" spans="2:3" ht="12.75" customHeight="1" x14ac:dyDescent="0.25">
      <c r="B541" s="66"/>
      <c r="C541" s="66"/>
    </row>
    <row r="542" spans="2:3" ht="12.75" customHeight="1" x14ac:dyDescent="0.25">
      <c r="B542" s="66"/>
      <c r="C542" s="66"/>
    </row>
    <row r="543" spans="2:3" ht="12.75" customHeight="1" x14ac:dyDescent="0.25">
      <c r="B543" s="66"/>
      <c r="C543" s="66"/>
    </row>
    <row r="544" spans="2:3" ht="12.75" customHeight="1" x14ac:dyDescent="0.25">
      <c r="B544" s="66"/>
      <c r="C544" s="66"/>
    </row>
    <row r="545" spans="2:3" ht="12.75" customHeight="1" x14ac:dyDescent="0.25">
      <c r="B545" s="66"/>
      <c r="C545" s="66"/>
    </row>
    <row r="546" spans="2:3" ht="12.75" customHeight="1" x14ac:dyDescent="0.25">
      <c r="B546" s="66"/>
      <c r="C546" s="66"/>
    </row>
    <row r="547" spans="2:3" ht="12.75" customHeight="1" x14ac:dyDescent="0.25">
      <c r="B547" s="66"/>
      <c r="C547" s="66"/>
    </row>
    <row r="548" spans="2:3" ht="12.75" customHeight="1" x14ac:dyDescent="0.25">
      <c r="B548" s="66"/>
      <c r="C548" s="66"/>
    </row>
    <row r="549" spans="2:3" ht="12.75" customHeight="1" x14ac:dyDescent="0.25">
      <c r="B549" s="66"/>
      <c r="C549" s="66"/>
    </row>
    <row r="550" spans="2:3" ht="12.75" customHeight="1" x14ac:dyDescent="0.25">
      <c r="B550" s="66"/>
      <c r="C550" s="66"/>
    </row>
    <row r="551" spans="2:3" ht="12.75" customHeight="1" x14ac:dyDescent="0.25">
      <c r="B551" s="66"/>
      <c r="C551" s="66"/>
    </row>
    <row r="552" spans="2:3" ht="12.75" customHeight="1" x14ac:dyDescent="0.25">
      <c r="B552" s="66"/>
      <c r="C552" s="66"/>
    </row>
    <row r="553" spans="2:3" ht="12.75" customHeight="1" x14ac:dyDescent="0.25">
      <c r="B553" s="66"/>
      <c r="C553" s="66"/>
    </row>
    <row r="554" spans="2:3" ht="12.75" customHeight="1" x14ac:dyDescent="0.25">
      <c r="B554" s="66"/>
      <c r="C554" s="66"/>
    </row>
    <row r="555" spans="2:3" ht="12.75" customHeight="1" x14ac:dyDescent="0.25">
      <c r="B555" s="66"/>
      <c r="C555" s="66"/>
    </row>
    <row r="556" spans="2:3" ht="12.75" customHeight="1" x14ac:dyDescent="0.25">
      <c r="B556" s="66"/>
      <c r="C556" s="66"/>
    </row>
    <row r="557" spans="2:3" ht="12.75" customHeight="1" x14ac:dyDescent="0.25">
      <c r="B557" s="66"/>
      <c r="C557" s="66"/>
    </row>
    <row r="558" spans="2:3" ht="12.75" customHeight="1" x14ac:dyDescent="0.25">
      <c r="B558" s="66"/>
      <c r="C558" s="66"/>
    </row>
    <row r="559" spans="2:3" ht="12.75" customHeight="1" x14ac:dyDescent="0.25">
      <c r="B559" s="66"/>
      <c r="C559" s="66"/>
    </row>
    <row r="560" spans="2:3" ht="12.75" customHeight="1" x14ac:dyDescent="0.25">
      <c r="B560" s="66"/>
      <c r="C560" s="66"/>
    </row>
    <row r="561" spans="2:3" ht="12.75" customHeight="1" x14ac:dyDescent="0.25">
      <c r="B561" s="66"/>
      <c r="C561" s="66"/>
    </row>
    <row r="562" spans="2:3" ht="12.75" customHeight="1" x14ac:dyDescent="0.25">
      <c r="B562" s="66"/>
      <c r="C562" s="66"/>
    </row>
    <row r="563" spans="2:3" ht="12.75" customHeight="1" x14ac:dyDescent="0.25">
      <c r="B563" s="66"/>
      <c r="C563" s="66"/>
    </row>
    <row r="564" spans="2:3" ht="12.75" customHeight="1" x14ac:dyDescent="0.25">
      <c r="B564" s="66"/>
      <c r="C564" s="66"/>
    </row>
    <row r="565" spans="2:3" ht="12.75" customHeight="1" x14ac:dyDescent="0.25">
      <c r="B565" s="66"/>
      <c r="C565" s="66"/>
    </row>
    <row r="566" spans="2:3" ht="12.75" customHeight="1" x14ac:dyDescent="0.25">
      <c r="B566" s="66"/>
      <c r="C566" s="66"/>
    </row>
    <row r="567" spans="2:3" ht="12.75" customHeight="1" x14ac:dyDescent="0.25">
      <c r="B567" s="66"/>
      <c r="C567" s="66"/>
    </row>
    <row r="568" spans="2:3" ht="12.75" customHeight="1" x14ac:dyDescent="0.25">
      <c r="B568" s="66"/>
      <c r="C568" s="66"/>
    </row>
    <row r="569" spans="2:3" ht="12.75" customHeight="1" x14ac:dyDescent="0.25">
      <c r="B569" s="66"/>
      <c r="C569" s="66"/>
    </row>
    <row r="570" spans="2:3" ht="12.75" customHeight="1" x14ac:dyDescent="0.25">
      <c r="B570" s="66"/>
      <c r="C570" s="66"/>
    </row>
    <row r="571" spans="2:3" ht="12.75" customHeight="1" x14ac:dyDescent="0.25">
      <c r="B571" s="66"/>
      <c r="C571" s="66"/>
    </row>
    <row r="572" spans="2:3" ht="12.75" customHeight="1" x14ac:dyDescent="0.25">
      <c r="B572" s="66"/>
      <c r="C572" s="66"/>
    </row>
    <row r="573" spans="2:3" ht="12.75" customHeight="1" x14ac:dyDescent="0.25">
      <c r="B573" s="66"/>
      <c r="C573" s="66"/>
    </row>
    <row r="574" spans="2:3" ht="12.75" customHeight="1" x14ac:dyDescent="0.25">
      <c r="B574" s="66"/>
      <c r="C574" s="66"/>
    </row>
    <row r="575" spans="2:3" ht="12.75" customHeight="1" x14ac:dyDescent="0.25">
      <c r="B575" s="66"/>
      <c r="C575" s="66"/>
    </row>
    <row r="576" spans="2:3" ht="12.75" customHeight="1" x14ac:dyDescent="0.25">
      <c r="B576" s="66"/>
      <c r="C576" s="66"/>
    </row>
    <row r="577" spans="2:3" ht="12.75" customHeight="1" x14ac:dyDescent="0.25">
      <c r="B577" s="66"/>
      <c r="C577" s="66"/>
    </row>
    <row r="578" spans="2:3" ht="12.75" customHeight="1" x14ac:dyDescent="0.25">
      <c r="B578" s="66"/>
      <c r="C578" s="66"/>
    </row>
    <row r="579" spans="2:3" ht="12.75" customHeight="1" x14ac:dyDescent="0.25">
      <c r="B579" s="66"/>
      <c r="C579" s="66"/>
    </row>
    <row r="580" spans="2:3" ht="12.75" customHeight="1" x14ac:dyDescent="0.25">
      <c r="B580" s="66"/>
      <c r="C580" s="66"/>
    </row>
    <row r="581" spans="2:3" ht="12.75" customHeight="1" x14ac:dyDescent="0.25">
      <c r="B581" s="66"/>
      <c r="C581" s="66"/>
    </row>
    <row r="582" spans="2:3" ht="12.75" customHeight="1" x14ac:dyDescent="0.25">
      <c r="B582" s="66"/>
      <c r="C582" s="66"/>
    </row>
    <row r="583" spans="2:3" ht="12.75" customHeight="1" x14ac:dyDescent="0.25">
      <c r="B583" s="66"/>
      <c r="C583" s="66"/>
    </row>
    <row r="584" spans="2:3" ht="12.75" customHeight="1" x14ac:dyDescent="0.25">
      <c r="B584" s="66"/>
      <c r="C584" s="66"/>
    </row>
    <row r="585" spans="2:3" ht="12.75" customHeight="1" x14ac:dyDescent="0.25">
      <c r="B585" s="66"/>
      <c r="C585" s="66"/>
    </row>
    <row r="586" spans="2:3" ht="12.75" customHeight="1" x14ac:dyDescent="0.25">
      <c r="B586" s="66"/>
      <c r="C586" s="66"/>
    </row>
    <row r="587" spans="2:3" ht="12.75" customHeight="1" x14ac:dyDescent="0.25">
      <c r="B587" s="66"/>
      <c r="C587" s="66"/>
    </row>
    <row r="588" spans="2:3" ht="12.75" customHeight="1" x14ac:dyDescent="0.25">
      <c r="B588" s="66"/>
      <c r="C588" s="66"/>
    </row>
    <row r="589" spans="2:3" ht="12.75" customHeight="1" x14ac:dyDescent="0.25">
      <c r="B589" s="66"/>
      <c r="C589" s="66"/>
    </row>
    <row r="590" spans="2:3" ht="12.75" customHeight="1" x14ac:dyDescent="0.25">
      <c r="B590" s="66"/>
      <c r="C590" s="66"/>
    </row>
    <row r="591" spans="2:3" ht="12.75" customHeight="1" x14ac:dyDescent="0.25">
      <c r="B591" s="66"/>
      <c r="C591" s="66"/>
    </row>
    <row r="592" spans="2:3" ht="12.75" customHeight="1" x14ac:dyDescent="0.25">
      <c r="B592" s="66"/>
      <c r="C592" s="66"/>
    </row>
    <row r="593" spans="2:3" ht="12.75" customHeight="1" x14ac:dyDescent="0.25">
      <c r="B593" s="66"/>
      <c r="C593" s="66"/>
    </row>
    <row r="594" spans="2:3" ht="12.75" customHeight="1" x14ac:dyDescent="0.25">
      <c r="B594" s="66"/>
      <c r="C594" s="66"/>
    </row>
    <row r="595" spans="2:3" ht="12.75" customHeight="1" x14ac:dyDescent="0.25">
      <c r="B595" s="66"/>
      <c r="C595" s="66"/>
    </row>
    <row r="596" spans="2:3" ht="12.75" customHeight="1" x14ac:dyDescent="0.25">
      <c r="B596" s="66"/>
      <c r="C596" s="66"/>
    </row>
    <row r="597" spans="2:3" ht="12.75" customHeight="1" x14ac:dyDescent="0.25">
      <c r="B597" s="66"/>
      <c r="C597" s="66"/>
    </row>
    <row r="598" spans="2:3" ht="12.75" customHeight="1" x14ac:dyDescent="0.25">
      <c r="B598" s="66"/>
      <c r="C598" s="66"/>
    </row>
    <row r="599" spans="2:3" ht="12.75" customHeight="1" x14ac:dyDescent="0.25">
      <c r="B599" s="66"/>
      <c r="C599" s="66"/>
    </row>
    <row r="600" spans="2:3" ht="12.75" customHeight="1" x14ac:dyDescent="0.25">
      <c r="B600" s="66"/>
      <c r="C600" s="66"/>
    </row>
    <row r="601" spans="2:3" ht="12.75" customHeight="1" x14ac:dyDescent="0.25">
      <c r="B601" s="66"/>
      <c r="C601" s="66"/>
    </row>
    <row r="602" spans="2:3" ht="12.75" customHeight="1" x14ac:dyDescent="0.25">
      <c r="B602" s="66"/>
      <c r="C602" s="66"/>
    </row>
    <row r="603" spans="2:3" ht="12.75" customHeight="1" x14ac:dyDescent="0.25">
      <c r="B603" s="66"/>
      <c r="C603" s="66"/>
    </row>
    <row r="604" spans="2:3" ht="12.75" customHeight="1" x14ac:dyDescent="0.25">
      <c r="B604" s="66"/>
      <c r="C604" s="66"/>
    </row>
    <row r="605" spans="2:3" ht="12.75" customHeight="1" x14ac:dyDescent="0.25">
      <c r="B605" s="66"/>
      <c r="C605" s="66"/>
    </row>
    <row r="606" spans="2:3" ht="12.75" customHeight="1" x14ac:dyDescent="0.25">
      <c r="B606" s="66"/>
      <c r="C606" s="66"/>
    </row>
    <row r="607" spans="2:3" ht="12.75" customHeight="1" x14ac:dyDescent="0.25">
      <c r="B607" s="66"/>
      <c r="C607" s="66"/>
    </row>
    <row r="608" spans="2:3" ht="12.75" customHeight="1" x14ac:dyDescent="0.25">
      <c r="B608" s="66"/>
      <c r="C608" s="66"/>
    </row>
    <row r="609" spans="2:3" ht="12.75" customHeight="1" x14ac:dyDescent="0.25">
      <c r="B609" s="66"/>
      <c r="C609" s="66"/>
    </row>
    <row r="610" spans="2:3" ht="12.75" customHeight="1" x14ac:dyDescent="0.25">
      <c r="B610" s="66"/>
      <c r="C610" s="66"/>
    </row>
    <row r="611" spans="2:3" ht="12.75" customHeight="1" x14ac:dyDescent="0.25">
      <c r="B611" s="66"/>
      <c r="C611" s="66"/>
    </row>
    <row r="612" spans="2:3" ht="12.75" customHeight="1" x14ac:dyDescent="0.25">
      <c r="B612" s="66"/>
      <c r="C612" s="66"/>
    </row>
    <row r="613" spans="2:3" ht="12.75" customHeight="1" x14ac:dyDescent="0.25">
      <c r="B613" s="66"/>
      <c r="C613" s="66"/>
    </row>
    <row r="614" spans="2:3" ht="12.75" customHeight="1" x14ac:dyDescent="0.25">
      <c r="B614" s="66"/>
      <c r="C614" s="66"/>
    </row>
    <row r="615" spans="2:3" ht="12.75" customHeight="1" x14ac:dyDescent="0.25">
      <c r="B615" s="66"/>
      <c r="C615" s="66"/>
    </row>
    <row r="616" spans="2:3" ht="12.75" customHeight="1" x14ac:dyDescent="0.25">
      <c r="B616" s="66"/>
      <c r="C616" s="66"/>
    </row>
    <row r="617" spans="2:3" ht="12.75" customHeight="1" x14ac:dyDescent="0.25">
      <c r="B617" s="66"/>
      <c r="C617" s="66"/>
    </row>
    <row r="618" spans="2:3" ht="12.75" customHeight="1" x14ac:dyDescent="0.25">
      <c r="B618" s="66"/>
      <c r="C618" s="66"/>
    </row>
    <row r="619" spans="2:3" ht="12.75" customHeight="1" x14ac:dyDescent="0.25">
      <c r="B619" s="66"/>
      <c r="C619" s="66"/>
    </row>
    <row r="620" spans="2:3" ht="12.75" customHeight="1" x14ac:dyDescent="0.25">
      <c r="B620" s="66"/>
      <c r="C620" s="66"/>
    </row>
    <row r="621" spans="2:3" ht="12.75" customHeight="1" x14ac:dyDescent="0.25">
      <c r="B621" s="66"/>
      <c r="C621" s="66"/>
    </row>
    <row r="622" spans="2:3" ht="12.75" customHeight="1" x14ac:dyDescent="0.25">
      <c r="B622" s="66"/>
      <c r="C622" s="66"/>
    </row>
    <row r="623" spans="2:3" ht="12.75" customHeight="1" x14ac:dyDescent="0.25">
      <c r="B623" s="66"/>
      <c r="C623" s="66"/>
    </row>
    <row r="624" spans="2:3" ht="12.75" customHeight="1" x14ac:dyDescent="0.25">
      <c r="B624" s="66"/>
      <c r="C624" s="66"/>
    </row>
    <row r="625" spans="2:3" ht="12.75" customHeight="1" x14ac:dyDescent="0.25">
      <c r="B625" s="66"/>
      <c r="C625" s="66"/>
    </row>
    <row r="626" spans="2:3" ht="12.75" customHeight="1" x14ac:dyDescent="0.25">
      <c r="B626" s="66"/>
      <c r="C626" s="66"/>
    </row>
    <row r="627" spans="2:3" ht="12.75" customHeight="1" x14ac:dyDescent="0.25">
      <c r="B627" s="66"/>
      <c r="C627" s="66"/>
    </row>
    <row r="628" spans="2:3" ht="12.75" customHeight="1" x14ac:dyDescent="0.25">
      <c r="B628" s="66"/>
      <c r="C628" s="66"/>
    </row>
    <row r="629" spans="2:3" ht="12.75" customHeight="1" x14ac:dyDescent="0.25">
      <c r="B629" s="66"/>
      <c r="C629" s="66"/>
    </row>
    <row r="630" spans="2:3" ht="12.75" customHeight="1" x14ac:dyDescent="0.25">
      <c r="B630" s="66"/>
      <c r="C630" s="66"/>
    </row>
    <row r="631" spans="2:3" ht="12.75" customHeight="1" x14ac:dyDescent="0.25">
      <c r="B631" s="66"/>
      <c r="C631" s="66"/>
    </row>
    <row r="632" spans="2:3" ht="12.75" customHeight="1" x14ac:dyDescent="0.25">
      <c r="B632" s="66"/>
      <c r="C632" s="66"/>
    </row>
    <row r="633" spans="2:3" ht="12.75" customHeight="1" x14ac:dyDescent="0.25">
      <c r="B633" s="66"/>
      <c r="C633" s="66"/>
    </row>
    <row r="634" spans="2:3" ht="12.75" customHeight="1" x14ac:dyDescent="0.25">
      <c r="B634" s="66"/>
      <c r="C634" s="66"/>
    </row>
    <row r="635" spans="2:3" ht="12.75" customHeight="1" x14ac:dyDescent="0.25">
      <c r="B635" s="66"/>
      <c r="C635" s="66"/>
    </row>
    <row r="636" spans="2:3" ht="12.75" customHeight="1" x14ac:dyDescent="0.25">
      <c r="B636" s="66"/>
      <c r="C636" s="66"/>
    </row>
    <row r="637" spans="2:3" ht="12.75" customHeight="1" x14ac:dyDescent="0.25">
      <c r="B637" s="66"/>
      <c r="C637" s="66"/>
    </row>
    <row r="638" spans="2:3" ht="12.75" customHeight="1" x14ac:dyDescent="0.25">
      <c r="B638" s="66"/>
      <c r="C638" s="66"/>
    </row>
    <row r="639" spans="2:3" ht="12.75" customHeight="1" x14ac:dyDescent="0.25">
      <c r="B639" s="66"/>
      <c r="C639" s="66"/>
    </row>
    <row r="640" spans="2:3" ht="12.75" customHeight="1" x14ac:dyDescent="0.25">
      <c r="B640" s="66"/>
      <c r="C640" s="66"/>
    </row>
    <row r="641" spans="2:3" ht="12.75" customHeight="1" x14ac:dyDescent="0.25">
      <c r="B641" s="66"/>
      <c r="C641" s="66"/>
    </row>
    <row r="642" spans="2:3" ht="12.75" customHeight="1" x14ac:dyDescent="0.25">
      <c r="B642" s="66"/>
      <c r="C642" s="66"/>
    </row>
    <row r="643" spans="2:3" ht="12.75" customHeight="1" x14ac:dyDescent="0.25">
      <c r="B643" s="66"/>
      <c r="C643" s="66"/>
    </row>
    <row r="644" spans="2:3" ht="12.75" customHeight="1" x14ac:dyDescent="0.25">
      <c r="B644" s="66"/>
      <c r="C644" s="66"/>
    </row>
    <row r="645" spans="2:3" ht="12.75" customHeight="1" x14ac:dyDescent="0.25">
      <c r="B645" s="66"/>
      <c r="C645" s="66"/>
    </row>
    <row r="646" spans="2:3" ht="12.75" customHeight="1" x14ac:dyDescent="0.25">
      <c r="B646" s="66"/>
      <c r="C646" s="66"/>
    </row>
    <row r="647" spans="2:3" ht="12.75" customHeight="1" x14ac:dyDescent="0.25">
      <c r="B647" s="66"/>
      <c r="C647" s="66"/>
    </row>
    <row r="648" spans="2:3" ht="12.75" customHeight="1" x14ac:dyDescent="0.25">
      <c r="B648" s="66"/>
      <c r="C648" s="66"/>
    </row>
    <row r="649" spans="2:3" ht="12.75" customHeight="1" x14ac:dyDescent="0.25">
      <c r="B649" s="66"/>
      <c r="C649" s="66"/>
    </row>
    <row r="650" spans="2:3" ht="12.75" customHeight="1" x14ac:dyDescent="0.25">
      <c r="B650" s="66"/>
      <c r="C650" s="66"/>
    </row>
    <row r="651" spans="2:3" ht="12.75" customHeight="1" x14ac:dyDescent="0.25">
      <c r="B651" s="66"/>
      <c r="C651" s="66"/>
    </row>
    <row r="652" spans="2:3" ht="12.75" customHeight="1" x14ac:dyDescent="0.25">
      <c r="B652" s="66"/>
      <c r="C652" s="66"/>
    </row>
    <row r="653" spans="2:3" ht="12.75" customHeight="1" x14ac:dyDescent="0.25">
      <c r="B653" s="66"/>
      <c r="C653" s="66"/>
    </row>
    <row r="654" spans="2:3" ht="12.75" customHeight="1" x14ac:dyDescent="0.25">
      <c r="B654" s="66"/>
      <c r="C654" s="66"/>
    </row>
    <row r="655" spans="2:3" ht="12.75" customHeight="1" x14ac:dyDescent="0.25">
      <c r="B655" s="66"/>
      <c r="C655" s="66"/>
    </row>
    <row r="656" spans="2:3" ht="12.75" customHeight="1" x14ac:dyDescent="0.25">
      <c r="B656" s="66"/>
      <c r="C656" s="66"/>
    </row>
    <row r="657" spans="2:3" ht="12.75" customHeight="1" x14ac:dyDescent="0.25">
      <c r="B657" s="66"/>
      <c r="C657" s="66"/>
    </row>
    <row r="658" spans="2:3" ht="12.75" customHeight="1" x14ac:dyDescent="0.25">
      <c r="B658" s="66"/>
      <c r="C658" s="66"/>
    </row>
    <row r="659" spans="2:3" ht="12.75" customHeight="1" x14ac:dyDescent="0.25">
      <c r="B659" s="66"/>
      <c r="C659" s="66"/>
    </row>
    <row r="660" spans="2:3" ht="12.75" customHeight="1" x14ac:dyDescent="0.25">
      <c r="B660" s="66"/>
      <c r="C660" s="66"/>
    </row>
    <row r="661" spans="2:3" ht="12.75" customHeight="1" x14ac:dyDescent="0.25">
      <c r="B661" s="66"/>
      <c r="C661" s="66"/>
    </row>
    <row r="662" spans="2:3" ht="12.75" customHeight="1" x14ac:dyDescent="0.25">
      <c r="B662" s="66"/>
      <c r="C662" s="66"/>
    </row>
    <row r="663" spans="2:3" ht="12.75" customHeight="1" x14ac:dyDescent="0.25">
      <c r="B663" s="66"/>
      <c r="C663" s="66"/>
    </row>
    <row r="664" spans="2:3" ht="12.75" customHeight="1" x14ac:dyDescent="0.25">
      <c r="B664" s="66"/>
      <c r="C664" s="66"/>
    </row>
    <row r="665" spans="2:3" ht="12.75" customHeight="1" x14ac:dyDescent="0.25">
      <c r="B665" s="66"/>
      <c r="C665" s="66"/>
    </row>
    <row r="666" spans="2:3" ht="12.75" customHeight="1" x14ac:dyDescent="0.25">
      <c r="B666" s="66"/>
      <c r="C666" s="66"/>
    </row>
    <row r="667" spans="2:3" ht="12.75" customHeight="1" x14ac:dyDescent="0.25">
      <c r="B667" s="66"/>
      <c r="C667" s="66"/>
    </row>
    <row r="668" spans="2:3" ht="12.75" customHeight="1" x14ac:dyDescent="0.25">
      <c r="B668" s="66"/>
      <c r="C668" s="66"/>
    </row>
    <row r="669" spans="2:3" ht="12.75" customHeight="1" x14ac:dyDescent="0.25">
      <c r="B669" s="66"/>
      <c r="C669" s="66"/>
    </row>
    <row r="670" spans="2:3" ht="12.75" customHeight="1" x14ac:dyDescent="0.25">
      <c r="B670" s="66"/>
      <c r="C670" s="66"/>
    </row>
    <row r="671" spans="2:3" ht="12.75" customHeight="1" x14ac:dyDescent="0.25">
      <c r="B671" s="66"/>
      <c r="C671" s="66"/>
    </row>
    <row r="672" spans="2:3" ht="12.75" customHeight="1" x14ac:dyDescent="0.25">
      <c r="B672" s="66"/>
      <c r="C672" s="66"/>
    </row>
    <row r="673" spans="2:3" ht="12.75" customHeight="1" x14ac:dyDescent="0.25">
      <c r="B673" s="66"/>
      <c r="C673" s="66"/>
    </row>
    <row r="674" spans="2:3" ht="12.75" customHeight="1" x14ac:dyDescent="0.25">
      <c r="B674" s="66"/>
      <c r="C674" s="66"/>
    </row>
    <row r="675" spans="2:3" ht="12.75" customHeight="1" x14ac:dyDescent="0.25">
      <c r="B675" s="66"/>
      <c r="C675" s="66"/>
    </row>
    <row r="676" spans="2:3" ht="12.75" customHeight="1" x14ac:dyDescent="0.25">
      <c r="B676" s="66"/>
      <c r="C676" s="66"/>
    </row>
    <row r="677" spans="2:3" ht="12.75" customHeight="1" x14ac:dyDescent="0.25">
      <c r="B677" s="66"/>
      <c r="C677" s="66"/>
    </row>
    <row r="678" spans="2:3" ht="12.75" customHeight="1" x14ac:dyDescent="0.25">
      <c r="B678" s="66"/>
      <c r="C678" s="66"/>
    </row>
    <row r="679" spans="2:3" ht="12.75" customHeight="1" x14ac:dyDescent="0.25">
      <c r="B679" s="66"/>
      <c r="C679" s="66"/>
    </row>
    <row r="680" spans="2:3" ht="12.75" customHeight="1" x14ac:dyDescent="0.25">
      <c r="B680" s="66"/>
      <c r="C680" s="66"/>
    </row>
    <row r="681" spans="2:3" ht="12.75" customHeight="1" x14ac:dyDescent="0.25">
      <c r="B681" s="66"/>
      <c r="C681" s="66"/>
    </row>
    <row r="682" spans="2:3" ht="12.75" customHeight="1" x14ac:dyDescent="0.25">
      <c r="B682" s="66"/>
      <c r="C682" s="66"/>
    </row>
    <row r="683" spans="2:3" ht="12.75" customHeight="1" x14ac:dyDescent="0.25">
      <c r="B683" s="66"/>
      <c r="C683" s="66"/>
    </row>
    <row r="684" spans="2:3" ht="12.75" customHeight="1" x14ac:dyDescent="0.25">
      <c r="B684" s="66"/>
      <c r="C684" s="66"/>
    </row>
    <row r="685" spans="2:3" ht="12.75" customHeight="1" x14ac:dyDescent="0.25">
      <c r="B685" s="66"/>
      <c r="C685" s="66"/>
    </row>
    <row r="686" spans="2:3" ht="12.75" customHeight="1" x14ac:dyDescent="0.25">
      <c r="B686" s="66"/>
      <c r="C686" s="66"/>
    </row>
    <row r="687" spans="2:3" ht="12.75" customHeight="1" x14ac:dyDescent="0.25">
      <c r="B687" s="66"/>
      <c r="C687" s="66"/>
    </row>
    <row r="688" spans="2:3" ht="12.75" customHeight="1" x14ac:dyDescent="0.25">
      <c r="B688" s="66"/>
      <c r="C688" s="66"/>
    </row>
    <row r="689" spans="2:3" ht="12.75" customHeight="1" x14ac:dyDescent="0.25">
      <c r="B689" s="66"/>
      <c r="C689" s="66"/>
    </row>
    <row r="690" spans="2:3" ht="12.75" customHeight="1" x14ac:dyDescent="0.25">
      <c r="B690" s="66"/>
      <c r="C690" s="66"/>
    </row>
    <row r="691" spans="2:3" ht="12.75" customHeight="1" x14ac:dyDescent="0.25">
      <c r="B691" s="66"/>
      <c r="C691" s="66"/>
    </row>
    <row r="692" spans="2:3" ht="12.75" customHeight="1" x14ac:dyDescent="0.25">
      <c r="B692" s="66"/>
      <c r="C692" s="66"/>
    </row>
    <row r="693" spans="2:3" ht="12.75" customHeight="1" x14ac:dyDescent="0.25">
      <c r="B693" s="66"/>
      <c r="C693" s="66"/>
    </row>
    <row r="694" spans="2:3" ht="12.75" customHeight="1" x14ac:dyDescent="0.25">
      <c r="B694" s="66"/>
      <c r="C694" s="66"/>
    </row>
    <row r="695" spans="2:3" ht="12.75" customHeight="1" x14ac:dyDescent="0.25">
      <c r="B695" s="66"/>
      <c r="C695" s="66"/>
    </row>
    <row r="696" spans="2:3" ht="12.75" customHeight="1" x14ac:dyDescent="0.25">
      <c r="B696" s="66"/>
      <c r="C696" s="66"/>
    </row>
    <row r="697" spans="2:3" ht="12.75" customHeight="1" x14ac:dyDescent="0.25">
      <c r="B697" s="66"/>
      <c r="C697" s="66"/>
    </row>
    <row r="698" spans="2:3" ht="12.75" customHeight="1" x14ac:dyDescent="0.25">
      <c r="B698" s="66"/>
      <c r="C698" s="66"/>
    </row>
    <row r="699" spans="2:3" ht="12.75" customHeight="1" x14ac:dyDescent="0.25">
      <c r="B699" s="66"/>
      <c r="C699" s="66"/>
    </row>
    <row r="700" spans="2:3" ht="12.75" customHeight="1" x14ac:dyDescent="0.25">
      <c r="B700" s="66"/>
      <c r="C700" s="66"/>
    </row>
    <row r="701" spans="2:3" ht="12.75" customHeight="1" x14ac:dyDescent="0.25">
      <c r="B701" s="66"/>
      <c r="C701" s="66"/>
    </row>
    <row r="702" spans="2:3" ht="12.75" customHeight="1" x14ac:dyDescent="0.25">
      <c r="B702" s="66"/>
      <c r="C702" s="66"/>
    </row>
    <row r="703" spans="2:3" ht="12.75" customHeight="1" x14ac:dyDescent="0.25">
      <c r="B703" s="66"/>
      <c r="C703" s="66"/>
    </row>
    <row r="704" spans="2:3" ht="12.75" customHeight="1" x14ac:dyDescent="0.25">
      <c r="B704" s="66"/>
      <c r="C704" s="66"/>
    </row>
    <row r="705" spans="2:3" ht="12.75" customHeight="1" x14ac:dyDescent="0.25">
      <c r="B705" s="66"/>
      <c r="C705" s="66"/>
    </row>
    <row r="706" spans="2:3" ht="12.75" customHeight="1" x14ac:dyDescent="0.25">
      <c r="B706" s="66"/>
      <c r="C706" s="66"/>
    </row>
    <row r="707" spans="2:3" ht="12.75" customHeight="1" x14ac:dyDescent="0.25">
      <c r="B707" s="66"/>
      <c r="C707" s="66"/>
    </row>
    <row r="708" spans="2:3" ht="12.75" customHeight="1" x14ac:dyDescent="0.25">
      <c r="B708" s="66"/>
      <c r="C708" s="66"/>
    </row>
    <row r="709" spans="2:3" ht="12.75" customHeight="1" x14ac:dyDescent="0.25">
      <c r="B709" s="66"/>
      <c r="C709" s="66"/>
    </row>
    <row r="710" spans="2:3" ht="12.75" customHeight="1" x14ac:dyDescent="0.25">
      <c r="B710" s="66"/>
      <c r="C710" s="66"/>
    </row>
    <row r="711" spans="2:3" ht="12.75" customHeight="1" x14ac:dyDescent="0.25">
      <c r="B711" s="66"/>
      <c r="C711" s="66"/>
    </row>
    <row r="712" spans="2:3" ht="12.75" customHeight="1" x14ac:dyDescent="0.25">
      <c r="B712" s="66"/>
      <c r="C712" s="66"/>
    </row>
    <row r="713" spans="2:3" ht="12.75" customHeight="1" x14ac:dyDescent="0.25">
      <c r="B713" s="66"/>
      <c r="C713" s="66"/>
    </row>
    <row r="714" spans="2:3" ht="12.75" customHeight="1" x14ac:dyDescent="0.25">
      <c r="B714" s="66"/>
      <c r="C714" s="66"/>
    </row>
    <row r="715" spans="2:3" ht="12.75" customHeight="1" x14ac:dyDescent="0.25">
      <c r="B715" s="66"/>
      <c r="C715" s="66"/>
    </row>
    <row r="716" spans="2:3" ht="12.75" customHeight="1" x14ac:dyDescent="0.25">
      <c r="B716" s="66"/>
      <c r="C716" s="66"/>
    </row>
    <row r="717" spans="2:3" ht="12.75" customHeight="1" x14ac:dyDescent="0.25">
      <c r="B717" s="66"/>
      <c r="C717" s="66"/>
    </row>
    <row r="718" spans="2:3" ht="12.75" customHeight="1" x14ac:dyDescent="0.25">
      <c r="B718" s="66"/>
      <c r="C718" s="66"/>
    </row>
    <row r="719" spans="2:3" ht="12.75" customHeight="1" x14ac:dyDescent="0.25">
      <c r="B719" s="66"/>
      <c r="C719" s="66"/>
    </row>
    <row r="720" spans="2:3" ht="12.75" customHeight="1" x14ac:dyDescent="0.25">
      <c r="B720" s="66"/>
      <c r="C720" s="66"/>
    </row>
    <row r="721" spans="2:3" ht="12.75" customHeight="1" x14ac:dyDescent="0.25">
      <c r="B721" s="66"/>
      <c r="C721" s="66"/>
    </row>
    <row r="722" spans="2:3" ht="12.75" customHeight="1" x14ac:dyDescent="0.25">
      <c r="B722" s="66"/>
      <c r="C722" s="66"/>
    </row>
    <row r="723" spans="2:3" ht="12.75" customHeight="1" x14ac:dyDescent="0.25">
      <c r="B723" s="66"/>
      <c r="C723" s="66"/>
    </row>
    <row r="724" spans="2:3" ht="12.75" customHeight="1" x14ac:dyDescent="0.25">
      <c r="B724" s="66"/>
      <c r="C724" s="66"/>
    </row>
    <row r="725" spans="2:3" ht="12.75" customHeight="1" x14ac:dyDescent="0.25">
      <c r="B725" s="66"/>
      <c r="C725" s="66"/>
    </row>
    <row r="726" spans="2:3" ht="12.75" customHeight="1" x14ac:dyDescent="0.25">
      <c r="B726" s="66"/>
      <c r="C726" s="66"/>
    </row>
    <row r="727" spans="2:3" ht="12.75" customHeight="1" x14ac:dyDescent="0.25">
      <c r="B727" s="66"/>
      <c r="C727" s="66"/>
    </row>
    <row r="728" spans="2:3" ht="12.75" customHeight="1" x14ac:dyDescent="0.25">
      <c r="B728" s="66"/>
      <c r="C728" s="66"/>
    </row>
    <row r="729" spans="2:3" ht="12.75" customHeight="1" x14ac:dyDescent="0.25">
      <c r="B729" s="66"/>
      <c r="C729" s="66"/>
    </row>
    <row r="730" spans="2:3" ht="12.75" customHeight="1" x14ac:dyDescent="0.25">
      <c r="B730" s="66"/>
      <c r="C730" s="66"/>
    </row>
    <row r="731" spans="2:3" ht="12.75" customHeight="1" x14ac:dyDescent="0.25">
      <c r="B731" s="66"/>
      <c r="C731" s="66"/>
    </row>
    <row r="732" spans="2:3" ht="12.75" customHeight="1" x14ac:dyDescent="0.25">
      <c r="B732" s="66"/>
      <c r="C732" s="66"/>
    </row>
    <row r="733" spans="2:3" ht="12.75" customHeight="1" x14ac:dyDescent="0.25">
      <c r="B733" s="66"/>
      <c r="C733" s="66"/>
    </row>
    <row r="734" spans="2:3" ht="12.75" customHeight="1" x14ac:dyDescent="0.25">
      <c r="B734" s="66"/>
      <c r="C734" s="66"/>
    </row>
    <row r="735" spans="2:3" ht="12.75" customHeight="1" x14ac:dyDescent="0.25">
      <c r="B735" s="66"/>
      <c r="C735" s="66"/>
    </row>
    <row r="736" spans="2:3" ht="12.75" customHeight="1" x14ac:dyDescent="0.25">
      <c r="B736" s="66"/>
      <c r="C736" s="66"/>
    </row>
    <row r="737" spans="2:3" ht="12.75" customHeight="1" x14ac:dyDescent="0.25">
      <c r="B737" s="66"/>
      <c r="C737" s="66"/>
    </row>
    <row r="738" spans="2:3" ht="12.75" customHeight="1" x14ac:dyDescent="0.25">
      <c r="B738" s="66"/>
      <c r="C738" s="66"/>
    </row>
    <row r="739" spans="2:3" ht="12.75" customHeight="1" x14ac:dyDescent="0.25">
      <c r="B739" s="66"/>
      <c r="C739" s="66"/>
    </row>
    <row r="740" spans="2:3" ht="12.75" customHeight="1" x14ac:dyDescent="0.25">
      <c r="B740" s="66"/>
      <c r="C740" s="66"/>
    </row>
    <row r="741" spans="2:3" ht="12.75" customHeight="1" x14ac:dyDescent="0.25">
      <c r="B741" s="66"/>
      <c r="C741" s="66"/>
    </row>
    <row r="742" spans="2:3" ht="12.75" customHeight="1" x14ac:dyDescent="0.25">
      <c r="B742" s="66"/>
      <c r="C742" s="66"/>
    </row>
    <row r="743" spans="2:3" ht="12.75" customHeight="1" x14ac:dyDescent="0.25">
      <c r="B743" s="66"/>
      <c r="C743" s="66"/>
    </row>
    <row r="744" spans="2:3" ht="12.75" customHeight="1" x14ac:dyDescent="0.25">
      <c r="B744" s="66"/>
      <c r="C744" s="66"/>
    </row>
    <row r="745" spans="2:3" ht="12.75" customHeight="1" x14ac:dyDescent="0.25">
      <c r="B745" s="66"/>
      <c r="C745" s="66"/>
    </row>
    <row r="746" spans="2:3" ht="12.75" customHeight="1" x14ac:dyDescent="0.25">
      <c r="B746" s="66"/>
      <c r="C746" s="66"/>
    </row>
    <row r="747" spans="2:3" ht="12.75" customHeight="1" x14ac:dyDescent="0.25">
      <c r="B747" s="66"/>
      <c r="C747" s="66"/>
    </row>
    <row r="748" spans="2:3" ht="12.75" customHeight="1" x14ac:dyDescent="0.25">
      <c r="B748" s="66"/>
      <c r="C748" s="66"/>
    </row>
    <row r="749" spans="2:3" ht="12.75" customHeight="1" x14ac:dyDescent="0.25">
      <c r="B749" s="66"/>
      <c r="C749" s="66"/>
    </row>
    <row r="750" spans="2:3" ht="12.75" customHeight="1" x14ac:dyDescent="0.25">
      <c r="B750" s="66"/>
      <c r="C750" s="66"/>
    </row>
    <row r="751" spans="2:3" ht="12.75" customHeight="1" x14ac:dyDescent="0.25">
      <c r="B751" s="66"/>
      <c r="C751" s="66"/>
    </row>
    <row r="752" spans="2:3" ht="12.75" customHeight="1" x14ac:dyDescent="0.25">
      <c r="B752" s="66"/>
      <c r="C752" s="66"/>
    </row>
    <row r="753" spans="2:3" ht="12.75" customHeight="1" x14ac:dyDescent="0.25">
      <c r="B753" s="66"/>
      <c r="C753" s="66"/>
    </row>
    <row r="754" spans="2:3" ht="12.75" customHeight="1" x14ac:dyDescent="0.25">
      <c r="B754" s="66"/>
      <c r="C754" s="66"/>
    </row>
    <row r="755" spans="2:3" ht="12.75" customHeight="1" x14ac:dyDescent="0.25">
      <c r="B755" s="66"/>
      <c r="C755" s="66"/>
    </row>
    <row r="756" spans="2:3" ht="12.75" customHeight="1" x14ac:dyDescent="0.25">
      <c r="B756" s="66"/>
      <c r="C756" s="66"/>
    </row>
    <row r="757" spans="2:3" ht="12.75" customHeight="1" x14ac:dyDescent="0.25">
      <c r="B757" s="66"/>
      <c r="C757" s="66"/>
    </row>
    <row r="758" spans="2:3" ht="12.75" customHeight="1" x14ac:dyDescent="0.25">
      <c r="B758" s="66"/>
      <c r="C758" s="66"/>
    </row>
    <row r="759" spans="2:3" ht="12.75" customHeight="1" x14ac:dyDescent="0.25">
      <c r="B759" s="66"/>
      <c r="C759" s="66"/>
    </row>
    <row r="760" spans="2:3" ht="12.75" customHeight="1" x14ac:dyDescent="0.25">
      <c r="B760" s="66"/>
      <c r="C760" s="66"/>
    </row>
    <row r="761" spans="2:3" ht="12.75" customHeight="1" x14ac:dyDescent="0.25">
      <c r="B761" s="66"/>
      <c r="C761" s="66"/>
    </row>
    <row r="762" spans="2:3" ht="12.75" customHeight="1" x14ac:dyDescent="0.25">
      <c r="B762" s="66"/>
      <c r="C762" s="66"/>
    </row>
    <row r="763" spans="2:3" ht="12.75" customHeight="1" x14ac:dyDescent="0.25">
      <c r="B763" s="66"/>
      <c r="C763" s="66"/>
    </row>
    <row r="764" spans="2:3" ht="12.75" customHeight="1" x14ac:dyDescent="0.25">
      <c r="B764" s="66"/>
      <c r="C764" s="66"/>
    </row>
    <row r="765" spans="2:3" ht="12.75" customHeight="1" x14ac:dyDescent="0.25">
      <c r="B765" s="66"/>
      <c r="C765" s="66"/>
    </row>
    <row r="766" spans="2:3" ht="12.75" customHeight="1" x14ac:dyDescent="0.25">
      <c r="B766" s="66"/>
      <c r="C766" s="66"/>
    </row>
    <row r="767" spans="2:3" ht="12.75" customHeight="1" x14ac:dyDescent="0.25">
      <c r="B767" s="66"/>
      <c r="C767" s="66"/>
    </row>
    <row r="768" spans="2:3" ht="12.75" customHeight="1" x14ac:dyDescent="0.25">
      <c r="B768" s="66"/>
      <c r="C768" s="66"/>
    </row>
    <row r="769" spans="2:3" ht="12.75" customHeight="1" x14ac:dyDescent="0.25">
      <c r="B769" s="66"/>
      <c r="C769" s="66"/>
    </row>
    <row r="770" spans="2:3" ht="12.75" customHeight="1" x14ac:dyDescent="0.25">
      <c r="B770" s="66"/>
      <c r="C770" s="66"/>
    </row>
    <row r="771" spans="2:3" ht="12.75" customHeight="1" x14ac:dyDescent="0.25">
      <c r="B771" s="66"/>
      <c r="C771" s="66"/>
    </row>
    <row r="772" spans="2:3" ht="12.75" customHeight="1" x14ac:dyDescent="0.25">
      <c r="B772" s="66"/>
      <c r="C772" s="66"/>
    </row>
    <row r="773" spans="2:3" ht="12.75" customHeight="1" x14ac:dyDescent="0.25">
      <c r="B773" s="66"/>
      <c r="C773" s="66"/>
    </row>
    <row r="774" spans="2:3" ht="12.75" customHeight="1" x14ac:dyDescent="0.25">
      <c r="B774" s="66"/>
      <c r="C774" s="66"/>
    </row>
    <row r="775" spans="2:3" ht="12.75" customHeight="1" x14ac:dyDescent="0.25">
      <c r="B775" s="66"/>
      <c r="C775" s="66"/>
    </row>
    <row r="776" spans="2:3" ht="12.75" customHeight="1" x14ac:dyDescent="0.25">
      <c r="B776" s="66"/>
      <c r="C776" s="66"/>
    </row>
    <row r="777" spans="2:3" ht="12.75" customHeight="1" x14ac:dyDescent="0.25">
      <c r="B777" s="66"/>
      <c r="C777" s="66"/>
    </row>
    <row r="778" spans="2:3" ht="12.75" customHeight="1" x14ac:dyDescent="0.25">
      <c r="B778" s="66"/>
      <c r="C778" s="66"/>
    </row>
    <row r="779" spans="2:3" ht="12.75" customHeight="1" x14ac:dyDescent="0.25">
      <c r="B779" s="66"/>
      <c r="C779" s="66"/>
    </row>
    <row r="780" spans="2:3" ht="12.75" customHeight="1" x14ac:dyDescent="0.25">
      <c r="B780" s="66"/>
      <c r="C780" s="66"/>
    </row>
    <row r="781" spans="2:3" ht="12.75" customHeight="1" x14ac:dyDescent="0.25">
      <c r="B781" s="66"/>
      <c r="C781" s="66"/>
    </row>
    <row r="782" spans="2:3" ht="12.75" customHeight="1" x14ac:dyDescent="0.25">
      <c r="B782" s="66"/>
      <c r="C782" s="66"/>
    </row>
    <row r="783" spans="2:3" ht="12.75" customHeight="1" x14ac:dyDescent="0.25">
      <c r="B783" s="66"/>
      <c r="C783" s="66"/>
    </row>
    <row r="784" spans="2:3" ht="12.75" customHeight="1" x14ac:dyDescent="0.25">
      <c r="B784" s="66"/>
      <c r="C784" s="66"/>
    </row>
    <row r="785" spans="2:3" ht="12.75" customHeight="1" x14ac:dyDescent="0.25">
      <c r="B785" s="66"/>
      <c r="C785" s="66"/>
    </row>
    <row r="786" spans="2:3" ht="12.75" customHeight="1" x14ac:dyDescent="0.25">
      <c r="B786" s="66"/>
      <c r="C786" s="66"/>
    </row>
    <row r="787" spans="2:3" ht="12.75" customHeight="1" x14ac:dyDescent="0.25">
      <c r="B787" s="66"/>
      <c r="C787" s="66"/>
    </row>
    <row r="788" spans="2:3" ht="12.75" customHeight="1" x14ac:dyDescent="0.25">
      <c r="B788" s="66"/>
      <c r="C788" s="66"/>
    </row>
    <row r="789" spans="2:3" ht="12.75" customHeight="1" x14ac:dyDescent="0.25">
      <c r="B789" s="66"/>
      <c r="C789" s="66"/>
    </row>
    <row r="790" spans="2:3" ht="12.75" customHeight="1" x14ac:dyDescent="0.25">
      <c r="B790" s="66"/>
      <c r="C790" s="66"/>
    </row>
    <row r="791" spans="2:3" ht="12.75" customHeight="1" x14ac:dyDescent="0.25">
      <c r="B791" s="66"/>
      <c r="C791" s="66"/>
    </row>
    <row r="792" spans="2:3" ht="12.75" customHeight="1" x14ac:dyDescent="0.25">
      <c r="B792" s="66"/>
      <c r="C792" s="66"/>
    </row>
    <row r="793" spans="2:3" ht="12.75" customHeight="1" x14ac:dyDescent="0.25">
      <c r="B793" s="66"/>
      <c r="C793" s="66"/>
    </row>
    <row r="794" spans="2:3" ht="12.75" customHeight="1" x14ac:dyDescent="0.25">
      <c r="B794" s="66"/>
      <c r="C794" s="66"/>
    </row>
    <row r="795" spans="2:3" ht="12.75" customHeight="1" x14ac:dyDescent="0.25">
      <c r="B795" s="66"/>
      <c r="C795" s="66"/>
    </row>
    <row r="796" spans="2:3" ht="12.75" customHeight="1" x14ac:dyDescent="0.25">
      <c r="B796" s="66"/>
      <c r="C796" s="66"/>
    </row>
    <row r="797" spans="2:3" ht="12.75" customHeight="1" x14ac:dyDescent="0.25">
      <c r="B797" s="66"/>
      <c r="C797" s="66"/>
    </row>
    <row r="798" spans="2:3" ht="12.75" customHeight="1" x14ac:dyDescent="0.25">
      <c r="B798" s="66"/>
      <c r="C798" s="66"/>
    </row>
    <row r="799" spans="2:3" ht="12.75" customHeight="1" x14ac:dyDescent="0.25">
      <c r="B799" s="66"/>
      <c r="C799" s="66"/>
    </row>
    <row r="800" spans="2:3" ht="12.75" customHeight="1" x14ac:dyDescent="0.25">
      <c r="B800" s="66"/>
      <c r="C800" s="66"/>
    </row>
    <row r="801" spans="2:3" ht="12.75" customHeight="1" x14ac:dyDescent="0.25">
      <c r="B801" s="66"/>
      <c r="C801" s="66"/>
    </row>
    <row r="802" spans="2:3" ht="12.75" customHeight="1" x14ac:dyDescent="0.25">
      <c r="B802" s="66"/>
      <c r="C802" s="66"/>
    </row>
    <row r="803" spans="2:3" ht="12.75" customHeight="1" x14ac:dyDescent="0.25">
      <c r="B803" s="66"/>
      <c r="C803" s="66"/>
    </row>
    <row r="804" spans="2:3" ht="12.75" customHeight="1" x14ac:dyDescent="0.25">
      <c r="B804" s="66"/>
      <c r="C804" s="66"/>
    </row>
    <row r="805" spans="2:3" ht="12.75" customHeight="1" x14ac:dyDescent="0.25">
      <c r="B805" s="66"/>
      <c r="C805" s="66"/>
    </row>
    <row r="806" spans="2:3" ht="12.75" customHeight="1" x14ac:dyDescent="0.25">
      <c r="B806" s="66"/>
      <c r="C806" s="66"/>
    </row>
    <row r="807" spans="2:3" ht="12.75" customHeight="1" x14ac:dyDescent="0.25">
      <c r="B807" s="66"/>
      <c r="C807" s="66"/>
    </row>
    <row r="808" spans="2:3" ht="12.75" customHeight="1" x14ac:dyDescent="0.25">
      <c r="B808" s="66"/>
      <c r="C808" s="66"/>
    </row>
    <row r="809" spans="2:3" ht="12.75" customHeight="1" x14ac:dyDescent="0.25">
      <c r="B809" s="66"/>
      <c r="C809" s="66"/>
    </row>
    <row r="810" spans="2:3" ht="12.75" customHeight="1" x14ac:dyDescent="0.25">
      <c r="B810" s="66"/>
      <c r="C810" s="66"/>
    </row>
    <row r="811" spans="2:3" ht="12.75" customHeight="1" x14ac:dyDescent="0.25">
      <c r="B811" s="66"/>
      <c r="C811" s="66"/>
    </row>
    <row r="812" spans="2:3" ht="12.75" customHeight="1" x14ac:dyDescent="0.25">
      <c r="B812" s="66"/>
      <c r="C812" s="66"/>
    </row>
    <row r="813" spans="2:3" ht="12.75" customHeight="1" x14ac:dyDescent="0.25">
      <c r="B813" s="66"/>
      <c r="C813" s="66"/>
    </row>
    <row r="814" spans="2:3" ht="12.75" customHeight="1" x14ac:dyDescent="0.25">
      <c r="B814" s="66"/>
      <c r="C814" s="66"/>
    </row>
    <row r="815" spans="2:3" ht="12.75" customHeight="1" x14ac:dyDescent="0.25">
      <c r="B815" s="66"/>
      <c r="C815" s="66"/>
    </row>
    <row r="816" spans="2:3" ht="12.75" customHeight="1" x14ac:dyDescent="0.25">
      <c r="B816" s="66"/>
      <c r="C816" s="66"/>
    </row>
    <row r="817" spans="2:3" ht="12.75" customHeight="1" x14ac:dyDescent="0.25">
      <c r="B817" s="66"/>
      <c r="C817" s="66"/>
    </row>
    <row r="818" spans="2:3" ht="12.75" customHeight="1" x14ac:dyDescent="0.25">
      <c r="B818" s="66"/>
      <c r="C818" s="66"/>
    </row>
    <row r="819" spans="2:3" ht="12.75" customHeight="1" x14ac:dyDescent="0.25">
      <c r="B819" s="66"/>
      <c r="C819" s="66"/>
    </row>
    <row r="820" spans="2:3" ht="12.75" customHeight="1" x14ac:dyDescent="0.25">
      <c r="B820" s="66"/>
      <c r="C820" s="66"/>
    </row>
    <row r="821" spans="2:3" ht="12.75" customHeight="1" x14ac:dyDescent="0.25">
      <c r="B821" s="66"/>
      <c r="C821" s="66"/>
    </row>
    <row r="822" spans="2:3" ht="12.75" customHeight="1" x14ac:dyDescent="0.25">
      <c r="B822" s="66"/>
      <c r="C822" s="66"/>
    </row>
    <row r="823" spans="2:3" ht="12.75" customHeight="1" x14ac:dyDescent="0.25">
      <c r="B823" s="66"/>
      <c r="C823" s="66"/>
    </row>
    <row r="824" spans="2:3" ht="12.75" customHeight="1" x14ac:dyDescent="0.25">
      <c r="B824" s="66"/>
      <c r="C824" s="66"/>
    </row>
    <row r="825" spans="2:3" ht="12.75" customHeight="1" x14ac:dyDescent="0.25">
      <c r="B825" s="66"/>
      <c r="C825" s="66"/>
    </row>
    <row r="826" spans="2:3" ht="12.75" customHeight="1" x14ac:dyDescent="0.25">
      <c r="B826" s="66"/>
      <c r="C826" s="66"/>
    </row>
    <row r="827" spans="2:3" ht="12.75" customHeight="1" x14ac:dyDescent="0.25">
      <c r="B827" s="66"/>
      <c r="C827" s="66"/>
    </row>
    <row r="828" spans="2:3" ht="12.75" customHeight="1" x14ac:dyDescent="0.25">
      <c r="B828" s="66"/>
      <c r="C828" s="66"/>
    </row>
    <row r="829" spans="2:3" ht="12.75" customHeight="1" x14ac:dyDescent="0.25">
      <c r="B829" s="66"/>
      <c r="C829" s="66"/>
    </row>
    <row r="830" spans="2:3" ht="12.75" customHeight="1" x14ac:dyDescent="0.25">
      <c r="B830" s="66"/>
      <c r="C830" s="66"/>
    </row>
    <row r="831" spans="2:3" ht="12.75" customHeight="1" x14ac:dyDescent="0.25">
      <c r="B831" s="66"/>
      <c r="C831" s="66"/>
    </row>
    <row r="832" spans="2:3" ht="12.75" customHeight="1" x14ac:dyDescent="0.25">
      <c r="B832" s="66"/>
      <c r="C832" s="66"/>
    </row>
    <row r="833" spans="2:3" ht="12.75" customHeight="1" x14ac:dyDescent="0.25">
      <c r="B833" s="66"/>
      <c r="C833" s="66"/>
    </row>
    <row r="834" spans="2:3" ht="12.75" customHeight="1" x14ac:dyDescent="0.25">
      <c r="B834" s="66"/>
      <c r="C834" s="66"/>
    </row>
    <row r="835" spans="2:3" ht="12.75" customHeight="1" x14ac:dyDescent="0.25">
      <c r="B835" s="66"/>
      <c r="C835" s="66"/>
    </row>
    <row r="836" spans="2:3" ht="12.75" customHeight="1" x14ac:dyDescent="0.25">
      <c r="B836" s="66"/>
      <c r="C836" s="66"/>
    </row>
    <row r="837" spans="2:3" ht="12.75" customHeight="1" x14ac:dyDescent="0.25">
      <c r="B837" s="66"/>
      <c r="C837" s="66"/>
    </row>
    <row r="838" spans="2:3" ht="12.75" customHeight="1" x14ac:dyDescent="0.25">
      <c r="B838" s="66"/>
      <c r="C838" s="66"/>
    </row>
    <row r="839" spans="2:3" ht="12.75" customHeight="1" x14ac:dyDescent="0.25">
      <c r="B839" s="66"/>
      <c r="C839" s="66"/>
    </row>
    <row r="840" spans="2:3" ht="12.75" customHeight="1" x14ac:dyDescent="0.25">
      <c r="B840" s="66"/>
      <c r="C840" s="66"/>
    </row>
    <row r="841" spans="2:3" ht="12.75" customHeight="1" x14ac:dyDescent="0.25">
      <c r="B841" s="66"/>
      <c r="C841" s="66"/>
    </row>
    <row r="842" spans="2:3" ht="12.75" customHeight="1" x14ac:dyDescent="0.25">
      <c r="B842" s="66"/>
      <c r="C842" s="66"/>
    </row>
    <row r="843" spans="2:3" ht="12.75" customHeight="1" x14ac:dyDescent="0.25">
      <c r="B843" s="66"/>
      <c r="C843" s="66"/>
    </row>
    <row r="844" spans="2:3" ht="12.75" customHeight="1" x14ac:dyDescent="0.25">
      <c r="B844" s="66"/>
      <c r="C844" s="66"/>
    </row>
    <row r="845" spans="2:3" ht="12.75" customHeight="1" x14ac:dyDescent="0.25">
      <c r="B845" s="66"/>
      <c r="C845" s="66"/>
    </row>
    <row r="846" spans="2:3" ht="12.75" customHeight="1" x14ac:dyDescent="0.25">
      <c r="B846" s="66"/>
      <c r="C846" s="66"/>
    </row>
    <row r="847" spans="2:3" ht="12.75" customHeight="1" x14ac:dyDescent="0.25">
      <c r="B847" s="66"/>
      <c r="C847" s="66"/>
    </row>
    <row r="848" spans="2:3" ht="12.75" customHeight="1" x14ac:dyDescent="0.25">
      <c r="B848" s="66"/>
      <c r="C848" s="66"/>
    </row>
    <row r="849" spans="2:3" ht="12.75" customHeight="1" x14ac:dyDescent="0.25">
      <c r="B849" s="66"/>
      <c r="C849" s="66"/>
    </row>
    <row r="850" spans="2:3" ht="12.75" customHeight="1" x14ac:dyDescent="0.25">
      <c r="B850" s="66"/>
      <c r="C850" s="66"/>
    </row>
    <row r="851" spans="2:3" ht="12.75" customHeight="1" x14ac:dyDescent="0.25">
      <c r="B851" s="66"/>
      <c r="C851" s="66"/>
    </row>
    <row r="852" spans="2:3" ht="12.75" customHeight="1" x14ac:dyDescent="0.25">
      <c r="B852" s="66"/>
      <c r="C852" s="66"/>
    </row>
    <row r="853" spans="2:3" ht="12.75" customHeight="1" x14ac:dyDescent="0.25">
      <c r="B853" s="66"/>
      <c r="C853" s="66"/>
    </row>
    <row r="854" spans="2:3" ht="12.75" customHeight="1" x14ac:dyDescent="0.25">
      <c r="B854" s="66"/>
      <c r="C854" s="66"/>
    </row>
    <row r="855" spans="2:3" ht="12.75" customHeight="1" x14ac:dyDescent="0.25">
      <c r="B855" s="66"/>
      <c r="C855" s="66"/>
    </row>
    <row r="856" spans="2:3" ht="12.75" customHeight="1" x14ac:dyDescent="0.25">
      <c r="B856" s="66"/>
      <c r="C856" s="66"/>
    </row>
    <row r="857" spans="2:3" ht="12.75" customHeight="1" x14ac:dyDescent="0.25">
      <c r="B857" s="66"/>
      <c r="C857" s="66"/>
    </row>
    <row r="858" spans="2:3" ht="12.75" customHeight="1" x14ac:dyDescent="0.25">
      <c r="B858" s="66"/>
      <c r="C858" s="66"/>
    </row>
    <row r="859" spans="2:3" ht="12.75" customHeight="1" x14ac:dyDescent="0.25">
      <c r="B859" s="66"/>
      <c r="C859" s="66"/>
    </row>
    <row r="860" spans="2:3" ht="12.75" customHeight="1" x14ac:dyDescent="0.25">
      <c r="B860" s="66"/>
      <c r="C860" s="66"/>
    </row>
    <row r="861" spans="2:3" ht="12.75" customHeight="1" x14ac:dyDescent="0.25">
      <c r="B861" s="66"/>
      <c r="C861" s="66"/>
    </row>
    <row r="862" spans="2:3" ht="12.75" customHeight="1" x14ac:dyDescent="0.25">
      <c r="B862" s="66"/>
      <c r="C862" s="66"/>
    </row>
    <row r="863" spans="2:3" ht="12.75" customHeight="1" x14ac:dyDescent="0.25">
      <c r="B863" s="66"/>
      <c r="C863" s="66"/>
    </row>
    <row r="864" spans="2:3" ht="12.75" customHeight="1" x14ac:dyDescent="0.25">
      <c r="B864" s="66"/>
      <c r="C864" s="66"/>
    </row>
    <row r="865" spans="2:3" ht="12.75" customHeight="1" x14ac:dyDescent="0.25">
      <c r="B865" s="66"/>
      <c r="C865" s="66"/>
    </row>
    <row r="866" spans="2:3" ht="12.75" customHeight="1" x14ac:dyDescent="0.25">
      <c r="B866" s="66"/>
      <c r="C866" s="66"/>
    </row>
    <row r="867" spans="2:3" ht="12.75" customHeight="1" x14ac:dyDescent="0.25">
      <c r="B867" s="66"/>
      <c r="C867" s="66"/>
    </row>
    <row r="868" spans="2:3" ht="12.75" customHeight="1" x14ac:dyDescent="0.25">
      <c r="B868" s="66"/>
      <c r="C868" s="66"/>
    </row>
    <row r="869" spans="2:3" ht="12.75" customHeight="1" x14ac:dyDescent="0.25">
      <c r="B869" s="66"/>
      <c r="C869" s="66"/>
    </row>
    <row r="870" spans="2:3" ht="12.75" customHeight="1" x14ac:dyDescent="0.25">
      <c r="B870" s="66"/>
      <c r="C870" s="66"/>
    </row>
    <row r="871" spans="2:3" ht="12.75" customHeight="1" x14ac:dyDescent="0.25">
      <c r="B871" s="66"/>
      <c r="C871" s="66"/>
    </row>
    <row r="872" spans="2:3" ht="12.75" customHeight="1" x14ac:dyDescent="0.25">
      <c r="B872" s="66"/>
      <c r="C872" s="66"/>
    </row>
    <row r="873" spans="2:3" ht="12.75" customHeight="1" x14ac:dyDescent="0.25">
      <c r="B873" s="66"/>
      <c r="C873" s="66"/>
    </row>
    <row r="874" spans="2:3" ht="12.75" customHeight="1" x14ac:dyDescent="0.25">
      <c r="B874" s="66"/>
      <c r="C874" s="66"/>
    </row>
    <row r="875" spans="2:3" ht="12.75" customHeight="1" x14ac:dyDescent="0.25">
      <c r="B875" s="66"/>
      <c r="C875" s="66"/>
    </row>
    <row r="876" spans="2:3" ht="12.75" customHeight="1" x14ac:dyDescent="0.25">
      <c r="B876" s="66"/>
      <c r="C876" s="66"/>
    </row>
    <row r="877" spans="2:3" ht="12.75" customHeight="1" x14ac:dyDescent="0.25">
      <c r="B877" s="66"/>
      <c r="C877" s="66"/>
    </row>
    <row r="878" spans="2:3" ht="12.75" customHeight="1" x14ac:dyDescent="0.25">
      <c r="B878" s="66"/>
      <c r="C878" s="66"/>
    </row>
    <row r="879" spans="2:3" ht="12.75" customHeight="1" x14ac:dyDescent="0.25">
      <c r="B879" s="66"/>
      <c r="C879" s="66"/>
    </row>
    <row r="880" spans="2:3" ht="12.75" customHeight="1" x14ac:dyDescent="0.25">
      <c r="B880" s="66"/>
      <c r="C880" s="66"/>
    </row>
    <row r="881" spans="2:3" ht="12.75" customHeight="1" x14ac:dyDescent="0.25">
      <c r="B881" s="66"/>
      <c r="C881" s="66"/>
    </row>
    <row r="882" spans="2:3" ht="12.75" customHeight="1" x14ac:dyDescent="0.25">
      <c r="B882" s="66"/>
      <c r="C882" s="66"/>
    </row>
    <row r="883" spans="2:3" ht="12.75" customHeight="1" x14ac:dyDescent="0.25">
      <c r="B883" s="66"/>
      <c r="C883" s="66"/>
    </row>
    <row r="884" spans="2:3" ht="12.75" customHeight="1" x14ac:dyDescent="0.25">
      <c r="B884" s="66"/>
      <c r="C884" s="66"/>
    </row>
    <row r="885" spans="2:3" ht="12.75" customHeight="1" x14ac:dyDescent="0.25">
      <c r="B885" s="66"/>
      <c r="C885" s="66"/>
    </row>
    <row r="886" spans="2:3" ht="12.75" customHeight="1" x14ac:dyDescent="0.25">
      <c r="B886" s="66"/>
      <c r="C886" s="66"/>
    </row>
    <row r="887" spans="2:3" ht="12.75" customHeight="1" x14ac:dyDescent="0.25">
      <c r="B887" s="66"/>
      <c r="C887" s="66"/>
    </row>
    <row r="888" spans="2:3" ht="12.75" customHeight="1" x14ac:dyDescent="0.25">
      <c r="B888" s="66"/>
      <c r="C888" s="66"/>
    </row>
    <row r="889" spans="2:3" ht="12.75" customHeight="1" x14ac:dyDescent="0.25">
      <c r="B889" s="66"/>
      <c r="C889" s="66"/>
    </row>
    <row r="890" spans="2:3" ht="12.75" customHeight="1" x14ac:dyDescent="0.25">
      <c r="B890" s="66"/>
      <c r="C890" s="66"/>
    </row>
    <row r="891" spans="2:3" ht="12.75" customHeight="1" x14ac:dyDescent="0.25">
      <c r="B891" s="66"/>
      <c r="C891" s="66"/>
    </row>
    <row r="892" spans="2:3" ht="12.75" customHeight="1" x14ac:dyDescent="0.25">
      <c r="B892" s="66"/>
      <c r="C892" s="66"/>
    </row>
    <row r="893" spans="2:3" ht="12.75" customHeight="1" x14ac:dyDescent="0.25">
      <c r="B893" s="66"/>
      <c r="C893" s="66"/>
    </row>
    <row r="894" spans="2:3" ht="12.75" customHeight="1" x14ac:dyDescent="0.25">
      <c r="B894" s="66"/>
      <c r="C894" s="66"/>
    </row>
    <row r="895" spans="2:3" ht="12.75" customHeight="1" x14ac:dyDescent="0.25">
      <c r="B895" s="66"/>
      <c r="C895" s="66"/>
    </row>
    <row r="896" spans="2:3" ht="12.75" customHeight="1" x14ac:dyDescent="0.25">
      <c r="B896" s="66"/>
      <c r="C896" s="66"/>
    </row>
    <row r="897" spans="2:3" ht="12.75" customHeight="1" x14ac:dyDescent="0.25">
      <c r="B897" s="66"/>
      <c r="C897" s="66"/>
    </row>
    <row r="898" spans="2:3" ht="12.75" customHeight="1" x14ac:dyDescent="0.25">
      <c r="B898" s="66"/>
      <c r="C898" s="66"/>
    </row>
    <row r="899" spans="2:3" ht="12.75" customHeight="1" x14ac:dyDescent="0.25">
      <c r="B899" s="66"/>
      <c r="C899" s="66"/>
    </row>
    <row r="900" spans="2:3" ht="12.75" customHeight="1" x14ac:dyDescent="0.25">
      <c r="B900" s="66"/>
      <c r="C900" s="66"/>
    </row>
    <row r="901" spans="2:3" ht="12.75" customHeight="1" x14ac:dyDescent="0.25">
      <c r="B901" s="66"/>
      <c r="C901" s="66"/>
    </row>
    <row r="902" spans="2:3" ht="12.75" customHeight="1" x14ac:dyDescent="0.25">
      <c r="B902" s="66"/>
      <c r="C902" s="66"/>
    </row>
    <row r="903" spans="2:3" ht="12.75" customHeight="1" x14ac:dyDescent="0.25">
      <c r="B903" s="66"/>
      <c r="C903" s="66"/>
    </row>
    <row r="904" spans="2:3" ht="12.75" customHeight="1" x14ac:dyDescent="0.25">
      <c r="B904" s="66"/>
      <c r="C904" s="66"/>
    </row>
    <row r="905" spans="2:3" ht="12.75" customHeight="1" x14ac:dyDescent="0.25">
      <c r="B905" s="66"/>
      <c r="C905" s="66"/>
    </row>
    <row r="906" spans="2:3" ht="12.75" customHeight="1" x14ac:dyDescent="0.25">
      <c r="B906" s="66"/>
      <c r="C906" s="66"/>
    </row>
    <row r="907" spans="2:3" ht="12.75" customHeight="1" x14ac:dyDescent="0.25">
      <c r="B907" s="66"/>
      <c r="C907" s="66"/>
    </row>
    <row r="908" spans="2:3" ht="12.75" customHeight="1" x14ac:dyDescent="0.25">
      <c r="B908" s="66"/>
      <c r="C908" s="66"/>
    </row>
    <row r="909" spans="2:3" ht="12.75" customHeight="1" x14ac:dyDescent="0.25">
      <c r="B909" s="66"/>
      <c r="C909" s="66"/>
    </row>
    <row r="910" spans="2:3" ht="12.75" customHeight="1" x14ac:dyDescent="0.25">
      <c r="B910" s="66"/>
      <c r="C910" s="66"/>
    </row>
    <row r="911" spans="2:3" ht="12.75" customHeight="1" x14ac:dyDescent="0.25">
      <c r="B911" s="66"/>
      <c r="C911" s="66"/>
    </row>
    <row r="912" spans="2:3" ht="12.75" customHeight="1" x14ac:dyDescent="0.25">
      <c r="B912" s="66"/>
      <c r="C912" s="66"/>
    </row>
    <row r="913" spans="2:3" ht="12.75" customHeight="1" x14ac:dyDescent="0.25">
      <c r="B913" s="66"/>
      <c r="C913" s="66"/>
    </row>
    <row r="914" spans="2:3" ht="12.75" customHeight="1" x14ac:dyDescent="0.25">
      <c r="B914" s="66"/>
      <c r="C914" s="66"/>
    </row>
    <row r="915" spans="2:3" ht="12.75" customHeight="1" x14ac:dyDescent="0.25">
      <c r="B915" s="66"/>
      <c r="C915" s="66"/>
    </row>
    <row r="916" spans="2:3" ht="12.75" customHeight="1" x14ac:dyDescent="0.25">
      <c r="B916" s="66"/>
      <c r="C916" s="66"/>
    </row>
    <row r="917" spans="2:3" ht="12.75" customHeight="1" x14ac:dyDescent="0.25">
      <c r="B917" s="66"/>
      <c r="C917" s="66"/>
    </row>
    <row r="918" spans="2:3" ht="12.75" customHeight="1" x14ac:dyDescent="0.25">
      <c r="B918" s="66"/>
      <c r="C918" s="66"/>
    </row>
    <row r="919" spans="2:3" ht="12.75" customHeight="1" x14ac:dyDescent="0.25">
      <c r="B919" s="66"/>
      <c r="C919" s="66"/>
    </row>
    <row r="920" spans="2:3" ht="12.75" customHeight="1" x14ac:dyDescent="0.25">
      <c r="B920" s="66"/>
      <c r="C920" s="66"/>
    </row>
    <row r="921" spans="2:3" ht="12.75" customHeight="1" x14ac:dyDescent="0.25">
      <c r="B921" s="66"/>
      <c r="C921" s="66"/>
    </row>
    <row r="922" spans="2:3" ht="12.75" customHeight="1" x14ac:dyDescent="0.25">
      <c r="B922" s="66"/>
      <c r="C922" s="66"/>
    </row>
    <row r="923" spans="2:3" ht="12.75" customHeight="1" x14ac:dyDescent="0.25">
      <c r="B923" s="66"/>
      <c r="C923" s="66"/>
    </row>
    <row r="924" spans="2:3" ht="12.75" customHeight="1" x14ac:dyDescent="0.25">
      <c r="B924" s="66"/>
      <c r="C924" s="66"/>
    </row>
    <row r="925" spans="2:3" ht="12.75" customHeight="1" x14ac:dyDescent="0.25">
      <c r="B925" s="66"/>
      <c r="C925" s="66"/>
    </row>
    <row r="926" spans="2:3" ht="12.75" customHeight="1" x14ac:dyDescent="0.25">
      <c r="B926" s="66"/>
      <c r="C926" s="66"/>
    </row>
    <row r="927" spans="2:3" ht="12.75" customHeight="1" x14ac:dyDescent="0.25">
      <c r="B927" s="66"/>
      <c r="C927" s="66"/>
    </row>
    <row r="928" spans="2:3" ht="12.75" customHeight="1" x14ac:dyDescent="0.25">
      <c r="B928" s="66"/>
      <c r="C928" s="66"/>
    </row>
    <row r="929" spans="2:3" ht="12.75" customHeight="1" x14ac:dyDescent="0.25">
      <c r="B929" s="66"/>
      <c r="C929" s="66"/>
    </row>
    <row r="930" spans="2:3" ht="12.75" customHeight="1" x14ac:dyDescent="0.25">
      <c r="B930" s="66"/>
      <c r="C930" s="66"/>
    </row>
    <row r="931" spans="2:3" ht="12.75" customHeight="1" x14ac:dyDescent="0.25">
      <c r="B931" s="66"/>
      <c r="C931" s="66"/>
    </row>
    <row r="932" spans="2:3" ht="12.75" customHeight="1" x14ac:dyDescent="0.25">
      <c r="B932" s="66"/>
      <c r="C932" s="66"/>
    </row>
    <row r="933" spans="2:3" ht="12.75" customHeight="1" x14ac:dyDescent="0.25">
      <c r="B933" s="66"/>
      <c r="C933" s="66"/>
    </row>
    <row r="934" spans="2:3" ht="12.75" customHeight="1" x14ac:dyDescent="0.25">
      <c r="B934" s="66"/>
      <c r="C934" s="66"/>
    </row>
    <row r="935" spans="2:3" ht="12.75" customHeight="1" x14ac:dyDescent="0.25">
      <c r="B935" s="66"/>
      <c r="C935" s="66"/>
    </row>
    <row r="936" spans="2:3" ht="12.75" customHeight="1" x14ac:dyDescent="0.25">
      <c r="B936" s="66"/>
      <c r="C936" s="66"/>
    </row>
    <row r="937" spans="2:3" ht="12.75" customHeight="1" x14ac:dyDescent="0.25">
      <c r="B937" s="66"/>
      <c r="C937" s="66"/>
    </row>
    <row r="938" spans="2:3" ht="12.75" customHeight="1" x14ac:dyDescent="0.25">
      <c r="B938" s="66"/>
      <c r="C938" s="66"/>
    </row>
    <row r="939" spans="2:3" ht="12.75" customHeight="1" x14ac:dyDescent="0.25">
      <c r="B939" s="66"/>
      <c r="C939" s="66"/>
    </row>
    <row r="940" spans="2:3" ht="12.75" customHeight="1" x14ac:dyDescent="0.25">
      <c r="B940" s="66"/>
      <c r="C940" s="66"/>
    </row>
    <row r="941" spans="2:3" ht="12.75" customHeight="1" x14ac:dyDescent="0.25">
      <c r="B941" s="66"/>
      <c r="C941" s="66"/>
    </row>
    <row r="942" spans="2:3" ht="12.75" customHeight="1" x14ac:dyDescent="0.25">
      <c r="B942" s="66"/>
      <c r="C942" s="66"/>
    </row>
    <row r="943" spans="2:3" ht="12.75" customHeight="1" x14ac:dyDescent="0.25">
      <c r="B943" s="66"/>
      <c r="C943" s="66"/>
    </row>
    <row r="944" spans="2:3" ht="12.75" customHeight="1" x14ac:dyDescent="0.25">
      <c r="B944" s="66"/>
      <c r="C944" s="66"/>
    </row>
    <row r="945" spans="2:3" ht="12.75" customHeight="1" x14ac:dyDescent="0.25">
      <c r="B945" s="66"/>
      <c r="C945" s="66"/>
    </row>
    <row r="946" spans="2:3" ht="12.75" customHeight="1" x14ac:dyDescent="0.25">
      <c r="B946" s="66"/>
      <c r="C946" s="66"/>
    </row>
    <row r="947" spans="2:3" ht="12.75" customHeight="1" x14ac:dyDescent="0.25">
      <c r="B947" s="66"/>
      <c r="C947" s="66"/>
    </row>
    <row r="948" spans="2:3" ht="12.75" customHeight="1" x14ac:dyDescent="0.25">
      <c r="B948" s="66"/>
      <c r="C948" s="66"/>
    </row>
    <row r="949" spans="2:3" ht="12.75" customHeight="1" x14ac:dyDescent="0.25">
      <c r="B949" s="66"/>
      <c r="C949" s="66"/>
    </row>
    <row r="950" spans="2:3" ht="12.75" customHeight="1" x14ac:dyDescent="0.25">
      <c r="B950" s="66"/>
      <c r="C950" s="66"/>
    </row>
    <row r="951" spans="2:3" ht="12.75" customHeight="1" x14ac:dyDescent="0.25">
      <c r="B951" s="66"/>
      <c r="C951" s="66"/>
    </row>
    <row r="952" spans="2:3" ht="12.75" customHeight="1" x14ac:dyDescent="0.25">
      <c r="B952" s="66"/>
      <c r="C952" s="66"/>
    </row>
    <row r="953" spans="2:3" ht="12.75" customHeight="1" x14ac:dyDescent="0.25">
      <c r="B953" s="66"/>
      <c r="C953" s="66"/>
    </row>
    <row r="954" spans="2:3" ht="12.75" customHeight="1" x14ac:dyDescent="0.25">
      <c r="B954" s="66"/>
      <c r="C954" s="66"/>
    </row>
    <row r="955" spans="2:3" ht="12.75" customHeight="1" x14ac:dyDescent="0.25">
      <c r="B955" s="66"/>
      <c r="C955" s="66"/>
    </row>
    <row r="956" spans="2:3" ht="12.75" customHeight="1" x14ac:dyDescent="0.25">
      <c r="B956" s="66"/>
      <c r="C956" s="66"/>
    </row>
    <row r="957" spans="2:3" ht="12.75" customHeight="1" x14ac:dyDescent="0.25">
      <c r="B957" s="66"/>
      <c r="C957" s="66"/>
    </row>
    <row r="958" spans="2:3" ht="12.75" customHeight="1" x14ac:dyDescent="0.25">
      <c r="B958" s="66"/>
      <c r="C958" s="66"/>
    </row>
    <row r="959" spans="2:3" ht="12.75" customHeight="1" x14ac:dyDescent="0.25">
      <c r="B959" s="66"/>
      <c r="C959" s="66"/>
    </row>
    <row r="960" spans="2:3" ht="12.75" customHeight="1" x14ac:dyDescent="0.25">
      <c r="B960" s="66"/>
      <c r="C960" s="66"/>
    </row>
    <row r="961" spans="2:3" ht="12.75" customHeight="1" x14ac:dyDescent="0.25">
      <c r="B961" s="66"/>
      <c r="C961" s="66"/>
    </row>
    <row r="962" spans="2:3" ht="12.75" customHeight="1" x14ac:dyDescent="0.25">
      <c r="B962" s="66"/>
      <c r="C962" s="66"/>
    </row>
    <row r="963" spans="2:3" ht="12.75" customHeight="1" x14ac:dyDescent="0.25">
      <c r="B963" s="66"/>
      <c r="C963" s="66"/>
    </row>
    <row r="964" spans="2:3" ht="12.75" customHeight="1" x14ac:dyDescent="0.25">
      <c r="B964" s="66"/>
      <c r="C964" s="66"/>
    </row>
    <row r="965" spans="2:3" ht="12.75" customHeight="1" x14ac:dyDescent="0.25">
      <c r="B965" s="66"/>
      <c r="C965" s="66"/>
    </row>
    <row r="966" spans="2:3" ht="12.75" customHeight="1" x14ac:dyDescent="0.25">
      <c r="B966" s="66"/>
      <c r="C966" s="66"/>
    </row>
    <row r="967" spans="2:3" ht="12.75" customHeight="1" x14ac:dyDescent="0.25">
      <c r="B967" s="66"/>
      <c r="C967" s="66"/>
    </row>
    <row r="968" spans="2:3" ht="12.75" customHeight="1" x14ac:dyDescent="0.25">
      <c r="B968" s="66"/>
      <c r="C968" s="66"/>
    </row>
    <row r="969" spans="2:3" ht="12.75" customHeight="1" x14ac:dyDescent="0.25">
      <c r="B969" s="66"/>
      <c r="C969" s="66"/>
    </row>
    <row r="970" spans="2:3" ht="12.75" customHeight="1" x14ac:dyDescent="0.25">
      <c r="B970" s="66"/>
      <c r="C970" s="66"/>
    </row>
    <row r="971" spans="2:3" ht="12.75" customHeight="1" x14ac:dyDescent="0.25">
      <c r="B971" s="66"/>
      <c r="C971" s="66"/>
    </row>
    <row r="972" spans="2:3" ht="12.75" customHeight="1" x14ac:dyDescent="0.25">
      <c r="B972" s="66"/>
      <c r="C972" s="66"/>
    </row>
    <row r="973" spans="2:3" ht="12.75" customHeight="1" x14ac:dyDescent="0.25">
      <c r="B973" s="66"/>
      <c r="C973" s="66"/>
    </row>
    <row r="974" spans="2:3" ht="12.75" customHeight="1" x14ac:dyDescent="0.25">
      <c r="B974" s="66"/>
      <c r="C974" s="66"/>
    </row>
    <row r="975" spans="2:3" ht="12.75" customHeight="1" x14ac:dyDescent="0.25">
      <c r="B975" s="66"/>
      <c r="C975" s="66"/>
    </row>
    <row r="976" spans="2:3" ht="12.75" customHeight="1" x14ac:dyDescent="0.25">
      <c r="B976" s="66"/>
      <c r="C976" s="66"/>
    </row>
    <row r="977" spans="2:3" ht="12.75" customHeight="1" x14ac:dyDescent="0.25">
      <c r="B977" s="66"/>
      <c r="C977" s="66"/>
    </row>
    <row r="978" spans="2:3" ht="12.75" customHeight="1" x14ac:dyDescent="0.25">
      <c r="B978" s="66"/>
      <c r="C978" s="66"/>
    </row>
    <row r="979" spans="2:3" ht="12.75" customHeight="1" x14ac:dyDescent="0.25">
      <c r="B979" s="66"/>
      <c r="C979" s="66"/>
    </row>
  </sheetData>
  <mergeCells count="10">
    <mergeCell ref="D7:D8"/>
    <mergeCell ref="A7:A8"/>
    <mergeCell ref="B1:C1"/>
    <mergeCell ref="B2:C2"/>
    <mergeCell ref="B3:C3"/>
    <mergeCell ref="B4:C4"/>
    <mergeCell ref="B7:B8"/>
    <mergeCell ref="C7:C8"/>
    <mergeCell ref="B5:C5"/>
    <mergeCell ref="B6:C6"/>
  </mergeCells>
  <phoneticPr fontId="0" type="noConversion"/>
  <pageMargins left="0.7" right="0.7" top="0.75" bottom="0.75" header="0.3" footer="0.3"/>
  <pageSetup paperSize="9" scale="9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view="pageBreakPreview" zoomScaleNormal="100" zoomScaleSheetLayoutView="100" workbookViewId="0">
      <selection activeCell="A2" sqref="A2:G2"/>
    </sheetView>
  </sheetViews>
  <sheetFormatPr defaultColWidth="17.33203125" defaultRowHeight="15" customHeight="1" x14ac:dyDescent="0.25"/>
  <cols>
    <col min="1" max="1" width="5.44140625" style="40" customWidth="1"/>
    <col min="2" max="2" width="4.44140625" style="40" customWidth="1"/>
    <col min="3" max="3" width="66.109375" style="40" customWidth="1"/>
    <col min="4" max="4" width="11.33203125" style="40" customWidth="1"/>
    <col min="5" max="5" width="12.5546875" style="40" customWidth="1"/>
    <col min="6" max="6" width="11.88671875" style="40" customWidth="1"/>
    <col min="7" max="7" width="12.109375" style="40" customWidth="1"/>
    <col min="8" max="14" width="9.109375" style="40" customWidth="1"/>
    <col min="15" max="26" width="8" style="40" customWidth="1"/>
    <col min="27" max="16384" width="17.33203125" style="40"/>
  </cols>
  <sheetData>
    <row r="1" spans="1:26" ht="15.75" customHeight="1" x14ac:dyDescent="0.3">
      <c r="B1" s="393"/>
      <c r="C1" s="394"/>
      <c r="D1" s="394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5.75" customHeight="1" x14ac:dyDescent="0.3">
      <c r="A2" s="401" t="s">
        <v>712</v>
      </c>
      <c r="B2" s="402"/>
      <c r="C2" s="402"/>
      <c r="D2" s="402"/>
      <c r="E2" s="434"/>
      <c r="F2" s="434"/>
      <c r="G2" s="434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5.75" customHeight="1" x14ac:dyDescent="0.3">
      <c r="A3" s="395" t="s">
        <v>470</v>
      </c>
      <c r="B3" s="434"/>
      <c r="C3" s="434"/>
      <c r="D3" s="434"/>
      <c r="E3" s="434"/>
      <c r="F3" s="434"/>
      <c r="G3" s="434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.75" customHeight="1" x14ac:dyDescent="0.3">
      <c r="A4" s="395" t="s">
        <v>680</v>
      </c>
      <c r="B4" s="434"/>
      <c r="C4" s="434"/>
      <c r="D4" s="434"/>
      <c r="E4" s="434"/>
      <c r="F4" s="434"/>
      <c r="G4" s="434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5.75" customHeight="1" x14ac:dyDescent="0.3">
      <c r="B5" s="89"/>
      <c r="C5" s="89"/>
      <c r="E5" s="37"/>
      <c r="F5" s="37"/>
      <c r="G5" s="41" t="s">
        <v>415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.75" customHeight="1" x14ac:dyDescent="0.3">
      <c r="A6" s="403" t="s">
        <v>207</v>
      </c>
      <c r="B6" s="397" t="s">
        <v>24</v>
      </c>
      <c r="C6" s="491"/>
      <c r="D6" s="500" t="s">
        <v>417</v>
      </c>
      <c r="E6" s="496" t="s">
        <v>420</v>
      </c>
      <c r="F6" s="498" t="s">
        <v>656</v>
      </c>
      <c r="G6" s="498" t="s">
        <v>681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5.75" customHeight="1" x14ac:dyDescent="0.3">
      <c r="A7" s="404"/>
      <c r="B7" s="399"/>
      <c r="C7" s="492"/>
      <c r="D7" s="501"/>
      <c r="E7" s="497"/>
      <c r="F7" s="499"/>
      <c r="G7" s="499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5.75" customHeight="1" x14ac:dyDescent="0.3">
      <c r="A8" s="77">
        <v>1</v>
      </c>
      <c r="B8" s="38">
        <v>2</v>
      </c>
      <c r="C8" s="78">
        <v>3</v>
      </c>
      <c r="D8" s="145">
        <v>4</v>
      </c>
      <c r="E8" s="94">
        <v>5</v>
      </c>
      <c r="F8" s="94">
        <v>6</v>
      </c>
      <c r="G8" s="94">
        <v>7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15.75" customHeight="1" x14ac:dyDescent="0.3">
      <c r="A9" s="80" t="s">
        <v>208</v>
      </c>
      <c r="B9" s="493" t="s">
        <v>26</v>
      </c>
      <c r="C9" s="494"/>
      <c r="D9" s="144">
        <f>SUM(D10:D13)</f>
        <v>111722751</v>
      </c>
      <c r="E9" s="97">
        <f>SUM(E10:E13)</f>
        <v>107500000</v>
      </c>
      <c r="F9" s="168">
        <f>SUM(F10:F13)</f>
        <v>109700000</v>
      </c>
      <c r="G9" s="73">
        <f>SUM(G10:G13)</f>
        <v>111000000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15.75" customHeight="1" x14ac:dyDescent="0.3">
      <c r="A10" s="81" t="s">
        <v>209</v>
      </c>
      <c r="B10" s="22" t="s">
        <v>27</v>
      </c>
      <c r="C10" s="15" t="s">
        <v>28</v>
      </c>
      <c r="D10" s="252">
        <v>55800238</v>
      </c>
      <c r="E10" s="95">
        <v>51000000</v>
      </c>
      <c r="F10" s="95">
        <v>52000000</v>
      </c>
      <c r="G10" s="107">
        <v>53000000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5.75" customHeight="1" x14ac:dyDescent="0.3">
      <c r="A11" s="81" t="s">
        <v>210</v>
      </c>
      <c r="B11" s="22" t="s">
        <v>29</v>
      </c>
      <c r="C11" s="15" t="s">
        <v>30</v>
      </c>
      <c r="D11" s="252">
        <v>49510000</v>
      </c>
      <c r="E11" s="95">
        <v>50000000</v>
      </c>
      <c r="F11" s="95">
        <v>51000000</v>
      </c>
      <c r="G11" s="107">
        <v>51000000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15.75" customHeight="1" x14ac:dyDescent="0.3">
      <c r="A12" s="81" t="s">
        <v>211</v>
      </c>
      <c r="B12" s="22" t="s">
        <v>31</v>
      </c>
      <c r="C12" s="15" t="s">
        <v>32</v>
      </c>
      <c r="D12" s="252">
        <v>6300000</v>
      </c>
      <c r="E12" s="23">
        <v>6500000</v>
      </c>
      <c r="F12" s="105">
        <v>6700000</v>
      </c>
      <c r="G12" s="23">
        <v>7000000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15.75" customHeight="1" x14ac:dyDescent="0.3">
      <c r="A13" s="81" t="s">
        <v>212</v>
      </c>
      <c r="B13" s="22" t="s">
        <v>33</v>
      </c>
      <c r="C13" s="15" t="s">
        <v>34</v>
      </c>
      <c r="D13" s="95">
        <v>112513</v>
      </c>
      <c r="E13" s="57"/>
      <c r="F13" s="57"/>
      <c r="G13" s="5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15.75" customHeight="1" x14ac:dyDescent="0.3">
      <c r="A14" s="80" t="s">
        <v>213</v>
      </c>
      <c r="B14" s="20" t="s">
        <v>35</v>
      </c>
      <c r="C14" s="90"/>
      <c r="D14" s="96">
        <f>SUM(D15:D17)</f>
        <v>3500000</v>
      </c>
      <c r="E14" s="57"/>
      <c r="F14" s="57"/>
      <c r="G14" s="5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15.75" customHeight="1" x14ac:dyDescent="0.3">
      <c r="A15" s="81" t="s">
        <v>214</v>
      </c>
      <c r="B15" s="22" t="s">
        <v>36</v>
      </c>
      <c r="C15" s="91" t="s">
        <v>37</v>
      </c>
      <c r="D15" s="95"/>
      <c r="E15" s="57"/>
      <c r="F15" s="57"/>
      <c r="G15" s="5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5.75" customHeight="1" x14ac:dyDescent="0.3">
      <c r="A16" s="81" t="s">
        <v>215</v>
      </c>
      <c r="B16" s="22" t="s">
        <v>38</v>
      </c>
      <c r="C16" s="15" t="s">
        <v>39</v>
      </c>
      <c r="D16" s="95"/>
      <c r="E16" s="57"/>
      <c r="F16" s="57"/>
      <c r="G16" s="5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.75" customHeight="1" x14ac:dyDescent="0.3">
      <c r="A17" s="81" t="s">
        <v>216</v>
      </c>
      <c r="B17" s="22" t="s">
        <v>40</v>
      </c>
      <c r="C17" s="15" t="s">
        <v>41</v>
      </c>
      <c r="D17" s="95">
        <v>3500000</v>
      </c>
      <c r="E17" s="57"/>
      <c r="F17" s="57"/>
      <c r="G17" s="5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5.75" customHeight="1" x14ac:dyDescent="0.3">
      <c r="A18" s="80" t="s">
        <v>217</v>
      </c>
      <c r="B18" s="20" t="s">
        <v>42</v>
      </c>
      <c r="C18" s="15"/>
      <c r="D18" s="96">
        <f>SUM(D19)</f>
        <v>78253050</v>
      </c>
      <c r="E18" s="96">
        <f>SUM(E19)</f>
        <v>6100000</v>
      </c>
      <c r="F18" s="96">
        <f>SUM(F19)</f>
        <v>8900000</v>
      </c>
      <c r="G18" s="106">
        <f>SUM(G19)</f>
        <v>12700000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.75" customHeight="1" x14ac:dyDescent="0.3">
      <c r="A19" s="81" t="s">
        <v>218</v>
      </c>
      <c r="B19" s="22" t="s">
        <v>43</v>
      </c>
      <c r="C19" s="15" t="s">
        <v>42</v>
      </c>
      <c r="D19" s="95">
        <v>78253050</v>
      </c>
      <c r="E19" s="23">
        <v>6100000</v>
      </c>
      <c r="F19" s="105">
        <v>8900000</v>
      </c>
      <c r="G19" s="23">
        <v>12700000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5.75" customHeight="1" x14ac:dyDescent="0.3">
      <c r="A20" s="103" t="s">
        <v>219</v>
      </c>
      <c r="B20" s="21" t="s">
        <v>44</v>
      </c>
      <c r="C20" s="108"/>
      <c r="D20" s="104">
        <f>SUM(D9+D14+D18)</f>
        <v>193475801</v>
      </c>
      <c r="E20" s="104">
        <f>SUM(E9+E14+E18)</f>
        <v>113600000</v>
      </c>
      <c r="F20" s="104">
        <f>SUM(F9+F14+F18)</f>
        <v>118600000</v>
      </c>
      <c r="G20" s="109">
        <f>SUM(G9+G14+G18)</f>
        <v>123700000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5.75" customHeight="1" x14ac:dyDescent="0.3">
      <c r="A21" s="80" t="s">
        <v>220</v>
      </c>
      <c r="B21" s="495" t="s">
        <v>45</v>
      </c>
      <c r="C21" s="494"/>
      <c r="D21" s="96">
        <f>SUM(D22:D26)</f>
        <v>112430192</v>
      </c>
      <c r="E21" s="96">
        <f>SUM(E22:E26)</f>
        <v>109800000</v>
      </c>
      <c r="F21" s="96">
        <f>SUM(F22:F26)</f>
        <v>114800000</v>
      </c>
      <c r="G21" s="106">
        <f>SUM(G22:G26)</f>
        <v>118400000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.75" customHeight="1" x14ac:dyDescent="0.3">
      <c r="A22" s="81" t="s">
        <v>221</v>
      </c>
      <c r="B22" s="22" t="s">
        <v>46</v>
      </c>
      <c r="C22" s="15" t="s">
        <v>47</v>
      </c>
      <c r="D22" s="252">
        <v>21563483</v>
      </c>
      <c r="E22" s="95">
        <v>22000000</v>
      </c>
      <c r="F22" s="95">
        <v>23000000</v>
      </c>
      <c r="G22" s="107">
        <v>24000000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.75" customHeight="1" x14ac:dyDescent="0.3">
      <c r="A23" s="81" t="s">
        <v>222</v>
      </c>
      <c r="B23" s="22" t="s">
        <v>48</v>
      </c>
      <c r="C23" s="91" t="s">
        <v>49</v>
      </c>
      <c r="D23" s="252">
        <v>3843550</v>
      </c>
      <c r="E23" s="95">
        <v>3800000</v>
      </c>
      <c r="F23" s="95">
        <v>3800000</v>
      </c>
      <c r="G23" s="107">
        <v>3900000</v>
      </c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.75" customHeight="1" x14ac:dyDescent="0.3">
      <c r="A24" s="81" t="s">
        <v>223</v>
      </c>
      <c r="B24" s="22" t="s">
        <v>50</v>
      </c>
      <c r="C24" s="15" t="s">
        <v>51</v>
      </c>
      <c r="D24" s="252">
        <v>34164900</v>
      </c>
      <c r="E24" s="95">
        <v>35000000</v>
      </c>
      <c r="F24" s="95">
        <v>35500000</v>
      </c>
      <c r="G24" s="107">
        <v>36000000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.75" customHeight="1" x14ac:dyDescent="0.3">
      <c r="A25" s="81" t="s">
        <v>224</v>
      </c>
      <c r="B25" s="22" t="s">
        <v>52</v>
      </c>
      <c r="C25" s="15" t="s">
        <v>53</v>
      </c>
      <c r="D25" s="252">
        <v>3887500</v>
      </c>
      <c r="E25" s="95">
        <v>4000000</v>
      </c>
      <c r="F25" s="95">
        <v>4500000</v>
      </c>
      <c r="G25" s="107">
        <v>4500000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.75" customHeight="1" x14ac:dyDescent="0.3">
      <c r="A26" s="81" t="s">
        <v>225</v>
      </c>
      <c r="B26" s="22" t="s">
        <v>54</v>
      </c>
      <c r="C26" s="15" t="s">
        <v>55</v>
      </c>
      <c r="D26" s="252">
        <v>48970759</v>
      </c>
      <c r="E26" s="95">
        <v>45000000</v>
      </c>
      <c r="F26" s="95">
        <v>48000000</v>
      </c>
      <c r="G26" s="107">
        <v>50000000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.75" customHeight="1" x14ac:dyDescent="0.3">
      <c r="A27" s="80" t="s">
        <v>226</v>
      </c>
      <c r="B27" s="92" t="s">
        <v>56</v>
      </c>
      <c r="C27" s="16"/>
      <c r="D27" s="96">
        <f>SUM(D28:D30)</f>
        <v>79452530</v>
      </c>
      <c r="E27" s="96">
        <f>SUM(E28:E30)</f>
        <v>2500000</v>
      </c>
      <c r="F27" s="96">
        <f>SUM(F28:F30)</f>
        <v>2500000</v>
      </c>
      <c r="G27" s="106">
        <f>SUM(G28:G30)</f>
        <v>4000000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customHeight="1" x14ac:dyDescent="0.3">
      <c r="A28" s="81" t="s">
        <v>227</v>
      </c>
      <c r="B28" s="93" t="s">
        <v>57</v>
      </c>
      <c r="C28" s="15" t="s">
        <v>58</v>
      </c>
      <c r="D28" s="252">
        <v>5758160</v>
      </c>
      <c r="E28" s="95">
        <v>1500000</v>
      </c>
      <c r="F28" s="95">
        <v>1000000</v>
      </c>
      <c r="G28" s="107">
        <v>2000000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.75" customHeight="1" x14ac:dyDescent="0.3">
      <c r="A29" s="81" t="s">
        <v>228</v>
      </c>
      <c r="B29" s="93" t="s">
        <v>59</v>
      </c>
      <c r="C29" s="15" t="s">
        <v>60</v>
      </c>
      <c r="D29" s="252">
        <v>73694370</v>
      </c>
      <c r="E29" s="95">
        <v>1000000</v>
      </c>
      <c r="F29" s="95">
        <v>1500000</v>
      </c>
      <c r="G29" s="107">
        <v>2000000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customHeight="1" x14ac:dyDescent="0.3">
      <c r="A30" s="81" t="s">
        <v>229</v>
      </c>
      <c r="B30" s="22" t="s">
        <v>61</v>
      </c>
      <c r="C30" s="91" t="s">
        <v>62</v>
      </c>
      <c r="D30" s="95">
        <v>0</v>
      </c>
      <c r="E30" s="95"/>
      <c r="F30" s="95"/>
      <c r="G30" s="10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.75" customHeight="1" x14ac:dyDescent="0.3">
      <c r="A31" s="80" t="s">
        <v>230</v>
      </c>
      <c r="B31" s="20" t="s">
        <v>63</v>
      </c>
      <c r="C31" s="91"/>
      <c r="D31" s="96">
        <f>SUM(D32)</f>
        <v>1593079</v>
      </c>
      <c r="E31" s="96">
        <f>SUM(E32)</f>
        <v>1300000</v>
      </c>
      <c r="F31" s="96">
        <f>SUM(F32)</f>
        <v>1300000</v>
      </c>
      <c r="G31" s="96">
        <f>SUM(G32)</f>
        <v>1300000</v>
      </c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customHeight="1" x14ac:dyDescent="0.3">
      <c r="A32" s="81" t="s">
        <v>231</v>
      </c>
      <c r="B32" s="22" t="s">
        <v>64</v>
      </c>
      <c r="C32" s="91" t="s">
        <v>63</v>
      </c>
      <c r="D32" s="95">
        <v>1593079</v>
      </c>
      <c r="E32" s="253">
        <v>1300000</v>
      </c>
      <c r="F32" s="254">
        <v>1300000</v>
      </c>
      <c r="G32" s="253">
        <v>1300000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.75" customHeight="1" x14ac:dyDescent="0.3">
      <c r="A33" s="103" t="s">
        <v>232</v>
      </c>
      <c r="B33" s="21" t="s">
        <v>65</v>
      </c>
      <c r="C33" s="108"/>
      <c r="D33" s="104">
        <f>SUM(D27,D21,D31)</f>
        <v>193475801</v>
      </c>
      <c r="E33" s="104">
        <f>SUM(E27,E21,E31)</f>
        <v>113600000</v>
      </c>
      <c r="F33" s="104">
        <f>SUM(F27,F21,F31)</f>
        <v>118600000</v>
      </c>
      <c r="G33" s="109">
        <f>SUM(G27,G21,G31)</f>
        <v>123700000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5.75" customHeight="1" x14ac:dyDescent="0.3">
      <c r="B34" s="18"/>
      <c r="C34" s="18"/>
      <c r="D34" s="18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5.75" customHeight="1" x14ac:dyDescent="0.3">
      <c r="B35" s="18"/>
      <c r="C35" s="18"/>
      <c r="D35" s="18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.75" customHeight="1" x14ac:dyDescent="0.3">
      <c r="B36" s="18"/>
      <c r="C36" s="18"/>
      <c r="D36" s="18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.75" customHeight="1" x14ac:dyDescent="0.3">
      <c r="B37" s="18"/>
      <c r="C37" s="18"/>
      <c r="D37" s="18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.75" customHeight="1" x14ac:dyDescent="0.3">
      <c r="B38" s="18"/>
      <c r="C38" s="18"/>
      <c r="D38" s="18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customHeight="1" x14ac:dyDescent="0.3">
      <c r="B39" s="18"/>
      <c r="C39" s="18"/>
      <c r="D39" s="18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customHeight="1" x14ac:dyDescent="0.3">
      <c r="B40" s="18"/>
      <c r="C40" s="18"/>
      <c r="D40" s="18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customHeight="1" x14ac:dyDescent="0.3">
      <c r="B41" s="18"/>
      <c r="C41" s="18"/>
      <c r="D41" s="18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customHeight="1" x14ac:dyDescent="0.3">
      <c r="B42" s="18"/>
      <c r="C42" s="18"/>
      <c r="D42" s="18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customHeight="1" x14ac:dyDescent="0.3">
      <c r="B43" s="18"/>
      <c r="C43" s="18"/>
      <c r="D43" s="18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customHeight="1" x14ac:dyDescent="0.3">
      <c r="B44" s="18"/>
      <c r="C44" s="18"/>
      <c r="D44" s="18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5.75" customHeight="1" x14ac:dyDescent="0.3">
      <c r="B45" s="18"/>
      <c r="C45" s="18"/>
      <c r="D45" s="18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5.75" customHeight="1" x14ac:dyDescent="0.3">
      <c r="B46" s="18"/>
      <c r="C46" s="18"/>
      <c r="D46" s="18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5.75" customHeight="1" x14ac:dyDescent="0.3">
      <c r="B47" s="18"/>
      <c r="C47" s="18"/>
      <c r="D47" s="18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5.75" customHeight="1" x14ac:dyDescent="0.3">
      <c r="B48" s="18"/>
      <c r="C48" s="18"/>
      <c r="D48" s="18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2:26" ht="15.75" customHeight="1" x14ac:dyDescent="0.3">
      <c r="B49" s="18"/>
      <c r="C49" s="18"/>
      <c r="D49" s="18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2:26" ht="15.75" customHeight="1" x14ac:dyDescent="0.3">
      <c r="B50" s="18"/>
      <c r="C50" s="18"/>
      <c r="D50" s="18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2:26" ht="15.75" customHeight="1" x14ac:dyDescent="0.3">
      <c r="B51" s="18"/>
      <c r="C51" s="18"/>
      <c r="D51" s="18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2:26" ht="15.75" customHeight="1" x14ac:dyDescent="0.3">
      <c r="B52" s="18"/>
      <c r="C52" s="18"/>
      <c r="D52" s="18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2:26" ht="15.75" customHeight="1" x14ac:dyDescent="0.3">
      <c r="B53" s="18"/>
      <c r="C53" s="18"/>
      <c r="D53" s="18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2:26" ht="15.75" customHeight="1" x14ac:dyDescent="0.3">
      <c r="B54" s="18"/>
      <c r="C54" s="18"/>
      <c r="D54" s="18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6" ht="15.75" customHeight="1" x14ac:dyDescent="0.3">
      <c r="B55" s="18"/>
      <c r="C55" s="18"/>
      <c r="D55" s="18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6" ht="15.75" customHeight="1" x14ac:dyDescent="0.3">
      <c r="B56" s="18"/>
      <c r="C56" s="18"/>
      <c r="D56" s="18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6" ht="15.75" customHeight="1" x14ac:dyDescent="0.3">
      <c r="B57" s="18"/>
      <c r="C57" s="18"/>
      <c r="D57" s="18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6" ht="15.75" customHeight="1" x14ac:dyDescent="0.3">
      <c r="B58" s="18"/>
      <c r="C58" s="18"/>
      <c r="D58" s="18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6" ht="15.75" customHeight="1" x14ac:dyDescent="0.3">
      <c r="B59" s="18"/>
      <c r="C59" s="18"/>
      <c r="D59" s="18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2:26" ht="15.75" customHeight="1" x14ac:dyDescent="0.3">
      <c r="B60" s="18"/>
      <c r="C60" s="18"/>
      <c r="D60" s="18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6" ht="15.75" customHeight="1" x14ac:dyDescent="0.3">
      <c r="B61" s="18"/>
      <c r="C61" s="18"/>
      <c r="D61" s="18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6" ht="15.75" customHeight="1" x14ac:dyDescent="0.3">
      <c r="B62" s="18"/>
      <c r="C62" s="18"/>
      <c r="D62" s="18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6" ht="15.75" customHeight="1" x14ac:dyDescent="0.3">
      <c r="B63" s="18"/>
      <c r="C63" s="18"/>
      <c r="D63" s="18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6" ht="15.75" customHeight="1" x14ac:dyDescent="0.3">
      <c r="B64" s="18"/>
      <c r="C64" s="18"/>
      <c r="D64" s="18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2:26" ht="15.75" customHeight="1" x14ac:dyDescent="0.3">
      <c r="B65" s="18"/>
      <c r="C65" s="18"/>
      <c r="D65" s="18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2:26" ht="15.75" customHeight="1" x14ac:dyDescent="0.3">
      <c r="B66" s="18"/>
      <c r="C66" s="18"/>
      <c r="D66" s="18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2:26" ht="15.75" customHeight="1" x14ac:dyDescent="0.3">
      <c r="B67" s="18"/>
      <c r="C67" s="18"/>
      <c r="D67" s="18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2:26" ht="15.75" customHeight="1" x14ac:dyDescent="0.3">
      <c r="B68" s="18"/>
      <c r="C68" s="18"/>
      <c r="D68" s="18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2:26" ht="15.75" customHeight="1" x14ac:dyDescent="0.3">
      <c r="B69" s="18"/>
      <c r="C69" s="18"/>
      <c r="D69" s="18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2:26" ht="15.75" customHeight="1" x14ac:dyDescent="0.3">
      <c r="B70" s="18"/>
      <c r="C70" s="18"/>
      <c r="D70" s="18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2:26" ht="15.75" customHeight="1" x14ac:dyDescent="0.3">
      <c r="B71" s="18"/>
      <c r="C71" s="18"/>
      <c r="D71" s="18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2:26" ht="15.75" customHeight="1" x14ac:dyDescent="0.3">
      <c r="B72" s="18"/>
      <c r="C72" s="18"/>
      <c r="D72" s="18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2:26" ht="15.75" customHeight="1" x14ac:dyDescent="0.3">
      <c r="B73" s="18"/>
      <c r="C73" s="18"/>
      <c r="D73" s="18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2:26" ht="15.75" customHeight="1" x14ac:dyDescent="0.3">
      <c r="B74" s="18"/>
      <c r="C74" s="18"/>
      <c r="D74" s="18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2:26" ht="15.75" customHeight="1" x14ac:dyDescent="0.3">
      <c r="B75" s="18"/>
      <c r="C75" s="18"/>
      <c r="D75" s="18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2:26" ht="15.75" customHeight="1" x14ac:dyDescent="0.3">
      <c r="B76" s="18"/>
      <c r="C76" s="18"/>
      <c r="D76" s="18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2:26" ht="15.75" customHeight="1" x14ac:dyDescent="0.3">
      <c r="B77" s="18"/>
      <c r="C77" s="18"/>
      <c r="D77" s="18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2:26" ht="15.75" customHeight="1" x14ac:dyDescent="0.3">
      <c r="B78" s="18"/>
      <c r="C78" s="18"/>
      <c r="D78" s="18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2:26" ht="15.75" customHeight="1" x14ac:dyDescent="0.3">
      <c r="B79" s="18"/>
      <c r="C79" s="18"/>
      <c r="D79" s="18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2:26" ht="15.75" customHeight="1" x14ac:dyDescent="0.3">
      <c r="B80" s="18"/>
      <c r="C80" s="18"/>
      <c r="D80" s="18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2:26" ht="15.75" customHeight="1" x14ac:dyDescent="0.3">
      <c r="B81" s="18"/>
      <c r="C81" s="18"/>
      <c r="D81" s="18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2:26" ht="15.75" customHeight="1" x14ac:dyDescent="0.3">
      <c r="B82" s="18"/>
      <c r="C82" s="18"/>
      <c r="D82" s="18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2:26" ht="15.75" customHeight="1" x14ac:dyDescent="0.3">
      <c r="B83" s="18"/>
      <c r="C83" s="18"/>
      <c r="D83" s="18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2:26" ht="15.75" customHeight="1" x14ac:dyDescent="0.3">
      <c r="B84" s="18"/>
      <c r="C84" s="18"/>
      <c r="D84" s="18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2:26" ht="15.75" customHeight="1" x14ac:dyDescent="0.3">
      <c r="B85" s="18"/>
      <c r="C85" s="18"/>
      <c r="D85" s="18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2:26" ht="15.75" customHeight="1" x14ac:dyDescent="0.3">
      <c r="B86" s="18"/>
      <c r="C86" s="18"/>
      <c r="D86" s="18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2:26" ht="15.75" customHeight="1" x14ac:dyDescent="0.3">
      <c r="B87" s="18"/>
      <c r="C87" s="18"/>
      <c r="D87" s="18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2:26" ht="15.75" customHeight="1" x14ac:dyDescent="0.3">
      <c r="B88" s="18"/>
      <c r="C88" s="18"/>
      <c r="D88" s="18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2:26" ht="15.75" customHeight="1" x14ac:dyDescent="0.3">
      <c r="B89" s="18"/>
      <c r="C89" s="18"/>
      <c r="D89" s="18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2:26" ht="15.75" customHeight="1" x14ac:dyDescent="0.3">
      <c r="B90" s="18"/>
      <c r="C90" s="18"/>
      <c r="D90" s="18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2:26" ht="15.75" customHeight="1" x14ac:dyDescent="0.3">
      <c r="B91" s="18"/>
      <c r="C91" s="18"/>
      <c r="D91" s="18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2:26" ht="15.75" customHeight="1" x14ac:dyDescent="0.3">
      <c r="B92" s="18"/>
      <c r="C92" s="18"/>
      <c r="D92" s="18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2:26" ht="15.75" customHeight="1" x14ac:dyDescent="0.3">
      <c r="B93" s="18"/>
      <c r="C93" s="18"/>
      <c r="D93" s="18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2:26" ht="15.75" customHeight="1" x14ac:dyDescent="0.3">
      <c r="B94" s="18"/>
      <c r="C94" s="18"/>
      <c r="D94" s="18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2:26" ht="15.75" customHeight="1" x14ac:dyDescent="0.3">
      <c r="B95" s="18"/>
      <c r="C95" s="18"/>
      <c r="D95" s="18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2:26" ht="15.75" customHeight="1" x14ac:dyDescent="0.3">
      <c r="B96" s="18"/>
      <c r="C96" s="18"/>
      <c r="D96" s="18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2:26" ht="15.75" customHeight="1" x14ac:dyDescent="0.3">
      <c r="B97" s="18"/>
      <c r="C97" s="18"/>
      <c r="D97" s="18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2:26" ht="15.75" customHeight="1" x14ac:dyDescent="0.3">
      <c r="B98" s="18"/>
      <c r="C98" s="18"/>
      <c r="D98" s="18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2:26" ht="15.75" customHeight="1" x14ac:dyDescent="0.3">
      <c r="B99" s="18"/>
      <c r="C99" s="18"/>
      <c r="D99" s="18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2:26" ht="15.75" customHeight="1" x14ac:dyDescent="0.3">
      <c r="B100" s="18"/>
      <c r="C100" s="18"/>
      <c r="D100" s="18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2:26" ht="15.75" customHeight="1" x14ac:dyDescent="0.3">
      <c r="B101" s="18"/>
      <c r="C101" s="18"/>
      <c r="D101" s="18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2:26" ht="15.75" customHeight="1" x14ac:dyDescent="0.3">
      <c r="B102" s="18"/>
      <c r="C102" s="18"/>
      <c r="D102" s="18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2:26" ht="15.75" customHeight="1" x14ac:dyDescent="0.3">
      <c r="B103" s="18"/>
      <c r="C103" s="18"/>
      <c r="D103" s="18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2:26" ht="15.75" customHeight="1" x14ac:dyDescent="0.3">
      <c r="B104" s="18"/>
      <c r="C104" s="18"/>
      <c r="D104" s="18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2:26" ht="15.75" customHeight="1" x14ac:dyDescent="0.3">
      <c r="B105" s="18"/>
      <c r="C105" s="18"/>
      <c r="D105" s="18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2:26" ht="15.75" customHeight="1" x14ac:dyDescent="0.3">
      <c r="B106" s="18"/>
      <c r="C106" s="18"/>
      <c r="D106" s="18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2:26" ht="15.75" customHeight="1" x14ac:dyDescent="0.3">
      <c r="B107" s="18"/>
      <c r="C107" s="18"/>
      <c r="D107" s="18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2:26" ht="15.75" customHeight="1" x14ac:dyDescent="0.3">
      <c r="B108" s="18"/>
      <c r="C108" s="18"/>
      <c r="D108" s="18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2:26" ht="15.75" customHeight="1" x14ac:dyDescent="0.3">
      <c r="B109" s="18"/>
      <c r="C109" s="18"/>
      <c r="D109" s="18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2:26" ht="15.75" customHeight="1" x14ac:dyDescent="0.3">
      <c r="B110" s="18"/>
      <c r="C110" s="18"/>
      <c r="D110" s="18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2:26" ht="15.75" customHeight="1" x14ac:dyDescent="0.3">
      <c r="B111" s="18"/>
      <c r="C111" s="18"/>
      <c r="D111" s="18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2:26" ht="15.75" customHeight="1" x14ac:dyDescent="0.3">
      <c r="B112" s="18"/>
      <c r="C112" s="18"/>
      <c r="D112" s="18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2:26" ht="15.75" customHeight="1" x14ac:dyDescent="0.3">
      <c r="B113" s="18"/>
      <c r="C113" s="18"/>
      <c r="D113" s="18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2:26" ht="15.75" customHeight="1" x14ac:dyDescent="0.3">
      <c r="B114" s="18"/>
      <c r="C114" s="18"/>
      <c r="D114" s="18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2:26" ht="15.75" customHeight="1" x14ac:dyDescent="0.3">
      <c r="B115" s="18"/>
      <c r="C115" s="18"/>
      <c r="D115" s="18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2:26" ht="15.75" customHeight="1" x14ac:dyDescent="0.3">
      <c r="B116" s="18"/>
      <c r="C116" s="18"/>
      <c r="D116" s="18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2:26" ht="15.75" customHeight="1" x14ac:dyDescent="0.3">
      <c r="B117" s="18"/>
      <c r="C117" s="18"/>
      <c r="D117" s="18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2:26" ht="15.75" customHeight="1" x14ac:dyDescent="0.3">
      <c r="B118" s="18"/>
      <c r="C118" s="18"/>
      <c r="D118" s="18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2:26" ht="15.75" customHeight="1" x14ac:dyDescent="0.3">
      <c r="B119" s="18"/>
      <c r="C119" s="18"/>
      <c r="D119" s="18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2:26" ht="15.75" customHeight="1" x14ac:dyDescent="0.3">
      <c r="B120" s="18"/>
      <c r="C120" s="18"/>
      <c r="D120" s="18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2:26" ht="15.75" customHeight="1" x14ac:dyDescent="0.3">
      <c r="B121" s="18"/>
      <c r="C121" s="18"/>
      <c r="D121" s="18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2:26" ht="15.75" customHeight="1" x14ac:dyDescent="0.3">
      <c r="B122" s="18"/>
      <c r="C122" s="18"/>
      <c r="D122" s="18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2:26" ht="15.75" customHeight="1" x14ac:dyDescent="0.3">
      <c r="B123" s="18"/>
      <c r="C123" s="18"/>
      <c r="D123" s="18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2:26" ht="15.75" customHeight="1" x14ac:dyDescent="0.3">
      <c r="B124" s="18"/>
      <c r="C124" s="18"/>
      <c r="D124" s="18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2:26" ht="15.75" customHeight="1" x14ac:dyDescent="0.3">
      <c r="B125" s="18"/>
      <c r="C125" s="18"/>
      <c r="D125" s="18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2:26" ht="15.75" customHeight="1" x14ac:dyDescent="0.3">
      <c r="B126" s="18"/>
      <c r="C126" s="18"/>
      <c r="D126" s="18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2:26" ht="15.75" customHeight="1" x14ac:dyDescent="0.3">
      <c r="B127" s="18"/>
      <c r="C127" s="18"/>
      <c r="D127" s="18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2:26" ht="15.75" customHeight="1" x14ac:dyDescent="0.3">
      <c r="B128" s="18"/>
      <c r="C128" s="18"/>
      <c r="D128" s="18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2:26" ht="15.75" customHeight="1" x14ac:dyDescent="0.3">
      <c r="B129" s="18"/>
      <c r="C129" s="18"/>
      <c r="D129" s="18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2:26" ht="15.75" customHeight="1" x14ac:dyDescent="0.3">
      <c r="B130" s="18"/>
      <c r="C130" s="18"/>
      <c r="D130" s="18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2:26" ht="15.75" customHeight="1" x14ac:dyDescent="0.3">
      <c r="B131" s="18"/>
      <c r="C131" s="18"/>
      <c r="D131" s="18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2:26" ht="15.75" customHeight="1" x14ac:dyDescent="0.3">
      <c r="B132" s="18"/>
      <c r="C132" s="18"/>
      <c r="D132" s="18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2:26" ht="15.75" customHeight="1" x14ac:dyDescent="0.3">
      <c r="B133" s="18"/>
      <c r="C133" s="18"/>
      <c r="D133" s="18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2:26" ht="15.75" customHeight="1" x14ac:dyDescent="0.3">
      <c r="B134" s="18"/>
      <c r="C134" s="18"/>
      <c r="D134" s="18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2:26" ht="15.75" customHeight="1" x14ac:dyDescent="0.3">
      <c r="B135" s="18"/>
      <c r="C135" s="18"/>
      <c r="D135" s="18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2:26" ht="15.75" customHeight="1" x14ac:dyDescent="0.3">
      <c r="B136" s="18"/>
      <c r="C136" s="18"/>
      <c r="D136" s="18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2:26" ht="15.75" customHeight="1" x14ac:dyDescent="0.3">
      <c r="B137" s="18"/>
      <c r="C137" s="18"/>
      <c r="D137" s="18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2:26" ht="15.75" customHeight="1" x14ac:dyDescent="0.3">
      <c r="B138" s="18"/>
      <c r="C138" s="18"/>
      <c r="D138" s="18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2:26" ht="15.75" customHeight="1" x14ac:dyDescent="0.3">
      <c r="B139" s="18"/>
      <c r="C139" s="18"/>
      <c r="D139" s="18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2:26" ht="15.75" customHeight="1" x14ac:dyDescent="0.3">
      <c r="B140" s="18"/>
      <c r="C140" s="18"/>
      <c r="D140" s="18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2:26" ht="15.75" customHeight="1" x14ac:dyDescent="0.3">
      <c r="B141" s="18"/>
      <c r="C141" s="18"/>
      <c r="D141" s="18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2:26" ht="15.75" customHeight="1" x14ac:dyDescent="0.3">
      <c r="B142" s="18"/>
      <c r="C142" s="18"/>
      <c r="D142" s="18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2:26" ht="15.75" customHeight="1" x14ac:dyDescent="0.3">
      <c r="B143" s="18"/>
      <c r="C143" s="18"/>
      <c r="D143" s="18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2:26" ht="15.75" customHeight="1" x14ac:dyDescent="0.3">
      <c r="B144" s="18"/>
      <c r="C144" s="18"/>
      <c r="D144" s="18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2:26" ht="15.75" customHeight="1" x14ac:dyDescent="0.3">
      <c r="B145" s="18"/>
      <c r="C145" s="18"/>
      <c r="D145" s="18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2:26" ht="15.75" customHeight="1" x14ac:dyDescent="0.3">
      <c r="B146" s="18"/>
      <c r="C146" s="18"/>
      <c r="D146" s="18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2:26" ht="15.75" customHeight="1" x14ac:dyDescent="0.3">
      <c r="B147" s="18"/>
      <c r="C147" s="18"/>
      <c r="D147" s="18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2:26" ht="15.75" customHeight="1" x14ac:dyDescent="0.3">
      <c r="B148" s="18"/>
      <c r="C148" s="18"/>
      <c r="D148" s="18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2:26" ht="15.75" customHeight="1" x14ac:dyDescent="0.3">
      <c r="B149" s="18"/>
      <c r="C149" s="18"/>
      <c r="D149" s="18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2:26" ht="15.75" customHeight="1" x14ac:dyDescent="0.3">
      <c r="B150" s="18"/>
      <c r="C150" s="18"/>
      <c r="D150" s="18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2:26" ht="15.75" customHeight="1" x14ac:dyDescent="0.3">
      <c r="B151" s="18"/>
      <c r="C151" s="18"/>
      <c r="D151" s="18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2:26" ht="15.75" customHeight="1" x14ac:dyDescent="0.3">
      <c r="B152" s="18"/>
      <c r="C152" s="18"/>
      <c r="D152" s="18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2:26" ht="15.75" customHeight="1" x14ac:dyDescent="0.3">
      <c r="B153" s="18"/>
      <c r="C153" s="18"/>
      <c r="D153" s="18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2:26" ht="15.75" customHeight="1" x14ac:dyDescent="0.3">
      <c r="B154" s="18"/>
      <c r="C154" s="18"/>
      <c r="D154" s="18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2:26" ht="15.75" customHeight="1" x14ac:dyDescent="0.3">
      <c r="B155" s="18"/>
      <c r="C155" s="18"/>
      <c r="D155" s="18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2:26" ht="15.75" customHeight="1" x14ac:dyDescent="0.3">
      <c r="B156" s="18"/>
      <c r="C156" s="18"/>
      <c r="D156" s="18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2:26" ht="15.75" customHeight="1" x14ac:dyDescent="0.3">
      <c r="B157" s="18"/>
      <c r="C157" s="18"/>
      <c r="D157" s="18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2:26" ht="15.75" customHeight="1" x14ac:dyDescent="0.3">
      <c r="B158" s="18"/>
      <c r="C158" s="18"/>
      <c r="D158" s="18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2:26" ht="15.75" customHeight="1" x14ac:dyDescent="0.3">
      <c r="B159" s="18"/>
      <c r="C159" s="18"/>
      <c r="D159" s="18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2:26" ht="15.75" customHeight="1" x14ac:dyDescent="0.3">
      <c r="B160" s="18"/>
      <c r="C160" s="18"/>
      <c r="D160" s="18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2:26" ht="15.75" customHeight="1" x14ac:dyDescent="0.3">
      <c r="B161" s="18"/>
      <c r="C161" s="18"/>
      <c r="D161" s="18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2:26" ht="15.75" customHeight="1" x14ac:dyDescent="0.3">
      <c r="B162" s="18"/>
      <c r="C162" s="18"/>
      <c r="D162" s="18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2:26" ht="15.75" customHeight="1" x14ac:dyDescent="0.3">
      <c r="B163" s="18"/>
      <c r="C163" s="18"/>
      <c r="D163" s="18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2:26" ht="15.75" customHeight="1" x14ac:dyDescent="0.3">
      <c r="B164" s="18"/>
      <c r="C164" s="18"/>
      <c r="D164" s="18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2:26" ht="15.75" customHeight="1" x14ac:dyDescent="0.3">
      <c r="B165" s="18"/>
      <c r="C165" s="18"/>
      <c r="D165" s="18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2:26" ht="15.75" customHeight="1" x14ac:dyDescent="0.3">
      <c r="B166" s="18"/>
      <c r="C166" s="18"/>
      <c r="D166" s="18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2:26" ht="15.75" customHeight="1" x14ac:dyDescent="0.3">
      <c r="B167" s="18"/>
      <c r="C167" s="18"/>
      <c r="D167" s="18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2:26" ht="15.75" customHeight="1" x14ac:dyDescent="0.3">
      <c r="B168" s="18"/>
      <c r="C168" s="18"/>
      <c r="D168" s="18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2:26" ht="15.75" customHeight="1" x14ac:dyDescent="0.3">
      <c r="B169" s="18"/>
      <c r="C169" s="18"/>
      <c r="D169" s="18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2:26" ht="15.75" customHeight="1" x14ac:dyDescent="0.3">
      <c r="B170" s="18"/>
      <c r="C170" s="18"/>
      <c r="D170" s="18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2:26" ht="15.75" customHeight="1" x14ac:dyDescent="0.3">
      <c r="B171" s="18"/>
      <c r="C171" s="18"/>
      <c r="D171" s="18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2:26" ht="15.75" customHeight="1" x14ac:dyDescent="0.3">
      <c r="B172" s="18"/>
      <c r="C172" s="18"/>
      <c r="D172" s="18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2:26" ht="15.75" customHeight="1" x14ac:dyDescent="0.3">
      <c r="B173" s="18"/>
      <c r="C173" s="18"/>
      <c r="D173" s="18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2:26" ht="15.75" customHeight="1" x14ac:dyDescent="0.3">
      <c r="B174" s="18"/>
      <c r="C174" s="18"/>
      <c r="D174" s="18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2:26" ht="15.75" customHeight="1" x14ac:dyDescent="0.3">
      <c r="B175" s="18"/>
      <c r="C175" s="18"/>
      <c r="D175" s="18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2:26" ht="15.75" customHeight="1" x14ac:dyDescent="0.3">
      <c r="B176" s="18"/>
      <c r="C176" s="18"/>
      <c r="D176" s="18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2:26" ht="15.75" customHeight="1" x14ac:dyDescent="0.3">
      <c r="B177" s="18"/>
      <c r="C177" s="18"/>
      <c r="D177" s="18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2:26" ht="15.75" customHeight="1" x14ac:dyDescent="0.3">
      <c r="B178" s="18"/>
      <c r="C178" s="18"/>
      <c r="D178" s="18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2:26" ht="15.75" customHeight="1" x14ac:dyDescent="0.3">
      <c r="B179" s="18"/>
      <c r="C179" s="18"/>
      <c r="D179" s="18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2:26" ht="15.75" customHeight="1" x14ac:dyDescent="0.3">
      <c r="B180" s="18"/>
      <c r="C180" s="18"/>
      <c r="D180" s="18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2:26" ht="15.75" customHeight="1" x14ac:dyDescent="0.3">
      <c r="B181" s="18"/>
      <c r="C181" s="18"/>
      <c r="D181" s="18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2:26" ht="15.75" customHeight="1" x14ac:dyDescent="0.3">
      <c r="B182" s="18"/>
      <c r="C182" s="18"/>
      <c r="D182" s="18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2:26" ht="15.75" customHeight="1" x14ac:dyDescent="0.3">
      <c r="B183" s="18"/>
      <c r="C183" s="18"/>
      <c r="D183" s="18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2:26" ht="15.75" customHeight="1" x14ac:dyDescent="0.3">
      <c r="B184" s="18"/>
      <c r="C184" s="18"/>
      <c r="D184" s="18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2:26" ht="15.75" customHeight="1" x14ac:dyDescent="0.3">
      <c r="B185" s="18"/>
      <c r="C185" s="18"/>
      <c r="D185" s="18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2:26" ht="15.75" customHeight="1" x14ac:dyDescent="0.3">
      <c r="B186" s="18"/>
      <c r="C186" s="18"/>
      <c r="D186" s="18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2:26" ht="15.75" customHeight="1" x14ac:dyDescent="0.3">
      <c r="B187" s="18"/>
      <c r="C187" s="18"/>
      <c r="D187" s="18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2:26" ht="15.75" customHeight="1" x14ac:dyDescent="0.3">
      <c r="B188" s="18"/>
      <c r="C188" s="18"/>
      <c r="D188" s="18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2:26" ht="15.75" customHeight="1" x14ac:dyDescent="0.3">
      <c r="B189" s="18"/>
      <c r="C189" s="18"/>
      <c r="D189" s="18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2:26" ht="15.75" customHeight="1" x14ac:dyDescent="0.3">
      <c r="B190" s="18"/>
      <c r="C190" s="18"/>
      <c r="D190" s="18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2:26" ht="15.75" customHeight="1" x14ac:dyDescent="0.3">
      <c r="B191" s="18"/>
      <c r="C191" s="18"/>
      <c r="D191" s="18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2:26" ht="15.75" customHeight="1" x14ac:dyDescent="0.3">
      <c r="B192" s="18"/>
      <c r="C192" s="18"/>
      <c r="D192" s="18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2:26" ht="15.75" customHeight="1" x14ac:dyDescent="0.3">
      <c r="B193" s="18"/>
      <c r="C193" s="18"/>
      <c r="D193" s="18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2:26" ht="15.75" customHeight="1" x14ac:dyDescent="0.3">
      <c r="B194" s="18"/>
      <c r="C194" s="18"/>
      <c r="D194" s="18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2:26" ht="15.75" customHeight="1" x14ac:dyDescent="0.3">
      <c r="B195" s="18"/>
      <c r="C195" s="18"/>
      <c r="D195" s="18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2:26" ht="15.75" customHeight="1" x14ac:dyDescent="0.3">
      <c r="B196" s="18"/>
      <c r="C196" s="18"/>
      <c r="D196" s="18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2:26" ht="15.75" customHeight="1" x14ac:dyDescent="0.3">
      <c r="B197" s="18"/>
      <c r="C197" s="18"/>
      <c r="D197" s="18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2:26" ht="15.75" customHeight="1" x14ac:dyDescent="0.3">
      <c r="B198" s="18"/>
      <c r="C198" s="18"/>
      <c r="D198" s="18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2:26" ht="15.75" customHeight="1" x14ac:dyDescent="0.3">
      <c r="B199" s="18"/>
      <c r="C199" s="18"/>
      <c r="D199" s="18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2:26" ht="15.75" customHeight="1" x14ac:dyDescent="0.3">
      <c r="B200" s="18"/>
      <c r="C200" s="18"/>
      <c r="D200" s="18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2:26" ht="15.75" customHeight="1" x14ac:dyDescent="0.3">
      <c r="B201" s="18"/>
      <c r="C201" s="18"/>
      <c r="D201" s="18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2:26" ht="15.75" customHeight="1" x14ac:dyDescent="0.3">
      <c r="B202" s="18"/>
      <c r="C202" s="18"/>
      <c r="D202" s="18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2:26" ht="15.75" customHeight="1" x14ac:dyDescent="0.3">
      <c r="B203" s="18"/>
      <c r="C203" s="18"/>
      <c r="D203" s="18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2:26" ht="15.75" customHeight="1" x14ac:dyDescent="0.3">
      <c r="B204" s="18"/>
      <c r="C204" s="18"/>
      <c r="D204" s="18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2:26" ht="15.75" customHeight="1" x14ac:dyDescent="0.3">
      <c r="B205" s="18"/>
      <c r="C205" s="18"/>
      <c r="D205" s="18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2:26" ht="15.75" customHeight="1" x14ac:dyDescent="0.3">
      <c r="B206" s="18"/>
      <c r="C206" s="18"/>
      <c r="D206" s="18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2:26" ht="15.75" customHeight="1" x14ac:dyDescent="0.3">
      <c r="B207" s="18"/>
      <c r="C207" s="18"/>
      <c r="D207" s="18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2:26" ht="15.75" customHeight="1" x14ac:dyDescent="0.3">
      <c r="B208" s="18"/>
      <c r="C208" s="18"/>
      <c r="D208" s="18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2:26" ht="15.75" customHeight="1" x14ac:dyDescent="0.3">
      <c r="B209" s="18"/>
      <c r="C209" s="18"/>
      <c r="D209" s="18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2:26" ht="15.75" customHeight="1" x14ac:dyDescent="0.3">
      <c r="B210" s="18"/>
      <c r="C210" s="18"/>
      <c r="D210" s="18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2:26" ht="15.75" customHeight="1" x14ac:dyDescent="0.3">
      <c r="B211" s="18"/>
      <c r="C211" s="18"/>
      <c r="D211" s="18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2:26" ht="15.75" customHeight="1" x14ac:dyDescent="0.3">
      <c r="B212" s="18"/>
      <c r="C212" s="18"/>
      <c r="D212" s="18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2:26" ht="15.75" customHeight="1" x14ac:dyDescent="0.3">
      <c r="B213" s="18"/>
      <c r="C213" s="18"/>
      <c r="D213" s="18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2:26" ht="15.75" customHeight="1" x14ac:dyDescent="0.3">
      <c r="B214" s="18"/>
      <c r="C214" s="18"/>
      <c r="D214" s="18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2:26" ht="15.75" customHeight="1" x14ac:dyDescent="0.3">
      <c r="B215" s="18"/>
      <c r="C215" s="18"/>
      <c r="D215" s="18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2:26" ht="15.75" customHeight="1" x14ac:dyDescent="0.3">
      <c r="B216" s="18"/>
      <c r="C216" s="18"/>
      <c r="D216" s="18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2:26" ht="15.75" customHeight="1" x14ac:dyDescent="0.3">
      <c r="B217" s="18"/>
      <c r="C217" s="18"/>
      <c r="D217" s="18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2:26" ht="15.75" customHeight="1" x14ac:dyDescent="0.3">
      <c r="B218" s="18"/>
      <c r="C218" s="18"/>
      <c r="D218" s="18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2:26" ht="15.75" customHeight="1" x14ac:dyDescent="0.3">
      <c r="B219" s="18"/>
      <c r="C219" s="18"/>
      <c r="D219" s="18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2:26" ht="15.75" customHeight="1" x14ac:dyDescent="0.3">
      <c r="B220" s="18"/>
      <c r="C220" s="18"/>
      <c r="D220" s="18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2:26" ht="15.75" customHeight="1" x14ac:dyDescent="0.3">
      <c r="B221" s="18"/>
      <c r="C221" s="18"/>
      <c r="D221" s="18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2:26" ht="15.75" customHeight="1" x14ac:dyDescent="0.3">
      <c r="B222" s="18"/>
      <c r="C222" s="18"/>
      <c r="D222" s="18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2:26" ht="15.75" customHeight="1" x14ac:dyDescent="0.3">
      <c r="B223" s="18"/>
      <c r="C223" s="18"/>
      <c r="D223" s="18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2:26" ht="15.75" customHeight="1" x14ac:dyDescent="0.3">
      <c r="B224" s="18"/>
      <c r="C224" s="18"/>
      <c r="D224" s="18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2:26" ht="15.75" customHeight="1" x14ac:dyDescent="0.3">
      <c r="B225" s="18"/>
      <c r="C225" s="18"/>
      <c r="D225" s="18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2:26" ht="15.75" customHeight="1" x14ac:dyDescent="0.3">
      <c r="B226" s="18"/>
      <c r="C226" s="18"/>
      <c r="D226" s="18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2:26" ht="15.75" customHeight="1" x14ac:dyDescent="0.3">
      <c r="B227" s="18"/>
      <c r="C227" s="18"/>
      <c r="D227" s="18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2:26" ht="15.75" customHeight="1" x14ac:dyDescent="0.3">
      <c r="B228" s="18"/>
      <c r="C228" s="18"/>
      <c r="D228" s="18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2:26" ht="15.75" customHeight="1" x14ac:dyDescent="0.3">
      <c r="B229" s="18"/>
      <c r="C229" s="18"/>
      <c r="D229" s="18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2:26" ht="15.75" customHeight="1" x14ac:dyDescent="0.3">
      <c r="B230" s="18"/>
      <c r="C230" s="18"/>
      <c r="D230" s="18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2:26" ht="15.75" customHeight="1" x14ac:dyDescent="0.3">
      <c r="B231" s="18"/>
      <c r="C231" s="18"/>
      <c r="D231" s="18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2:26" ht="15.75" customHeight="1" x14ac:dyDescent="0.3">
      <c r="B232" s="18"/>
      <c r="C232" s="18"/>
      <c r="D232" s="18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2:26" ht="15.75" customHeight="1" x14ac:dyDescent="0.3">
      <c r="B233" s="18"/>
      <c r="C233" s="18"/>
      <c r="D233" s="18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2:26" ht="15.75" customHeight="1" x14ac:dyDescent="0.3">
      <c r="B234" s="18"/>
      <c r="C234" s="18"/>
      <c r="D234" s="18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2:26" ht="15.75" customHeight="1" x14ac:dyDescent="0.3">
      <c r="B235" s="18"/>
      <c r="C235" s="18"/>
      <c r="D235" s="18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2:26" ht="15.75" customHeight="1" x14ac:dyDescent="0.3">
      <c r="B236" s="18"/>
      <c r="C236" s="18"/>
      <c r="D236" s="18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2:26" ht="15.75" customHeight="1" x14ac:dyDescent="0.3">
      <c r="B237" s="18"/>
      <c r="C237" s="18"/>
      <c r="D237" s="18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2:26" ht="15.75" customHeight="1" x14ac:dyDescent="0.3">
      <c r="B238" s="18"/>
      <c r="C238" s="18"/>
      <c r="D238" s="18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2:26" ht="15.75" customHeight="1" x14ac:dyDescent="0.3">
      <c r="B239" s="18"/>
      <c r="C239" s="18"/>
      <c r="D239" s="18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2:26" ht="15.75" customHeight="1" x14ac:dyDescent="0.3">
      <c r="B240" s="18"/>
      <c r="C240" s="18"/>
      <c r="D240" s="18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2:26" ht="15.75" customHeight="1" x14ac:dyDescent="0.3">
      <c r="B241" s="18"/>
      <c r="C241" s="18"/>
      <c r="D241" s="18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2:26" ht="15.75" customHeight="1" x14ac:dyDescent="0.3">
      <c r="B242" s="18"/>
      <c r="C242" s="18"/>
      <c r="D242" s="18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2:26" ht="15.75" customHeight="1" x14ac:dyDescent="0.3">
      <c r="B243" s="18"/>
      <c r="C243" s="18"/>
      <c r="D243" s="18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2:26" ht="15.75" customHeight="1" x14ac:dyDescent="0.3">
      <c r="B244" s="18"/>
      <c r="C244" s="18"/>
      <c r="D244" s="18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2:26" ht="15.75" customHeight="1" x14ac:dyDescent="0.3">
      <c r="B245" s="18"/>
      <c r="C245" s="18"/>
      <c r="D245" s="18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2:26" ht="15.75" customHeight="1" x14ac:dyDescent="0.3">
      <c r="B246" s="18"/>
      <c r="C246" s="18"/>
      <c r="D246" s="18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2:26" ht="15.75" customHeight="1" x14ac:dyDescent="0.3">
      <c r="B247" s="18"/>
      <c r="C247" s="18"/>
      <c r="D247" s="18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2:26" ht="15.75" customHeight="1" x14ac:dyDescent="0.3">
      <c r="B248" s="18"/>
      <c r="C248" s="18"/>
      <c r="D248" s="18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2:26" ht="15.75" customHeight="1" x14ac:dyDescent="0.3">
      <c r="B249" s="18"/>
      <c r="C249" s="18"/>
      <c r="D249" s="18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2:26" ht="15.75" customHeight="1" x14ac:dyDescent="0.3">
      <c r="B250" s="18"/>
      <c r="C250" s="18"/>
      <c r="D250" s="18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2:26" ht="15.75" customHeight="1" x14ac:dyDescent="0.3">
      <c r="B251" s="18"/>
      <c r="C251" s="18"/>
      <c r="D251" s="18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2:26" ht="15.75" customHeight="1" x14ac:dyDescent="0.3">
      <c r="B252" s="18"/>
      <c r="C252" s="18"/>
      <c r="D252" s="18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2:26" ht="15.75" customHeight="1" x14ac:dyDescent="0.3">
      <c r="B253" s="18"/>
      <c r="C253" s="18"/>
      <c r="D253" s="18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2:26" ht="15.75" customHeight="1" x14ac:dyDescent="0.3">
      <c r="B254" s="18"/>
      <c r="C254" s="18"/>
      <c r="D254" s="18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2:26" ht="15.75" customHeight="1" x14ac:dyDescent="0.3">
      <c r="B255" s="18"/>
      <c r="C255" s="18"/>
      <c r="D255" s="18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2:26" ht="15.75" customHeight="1" x14ac:dyDescent="0.3">
      <c r="B256" s="18"/>
      <c r="C256" s="18"/>
      <c r="D256" s="18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2:26" ht="15.75" customHeight="1" x14ac:dyDescent="0.3">
      <c r="B257" s="18"/>
      <c r="C257" s="18"/>
      <c r="D257" s="18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2:26" ht="15.75" customHeight="1" x14ac:dyDescent="0.3">
      <c r="B258" s="18"/>
      <c r="C258" s="18"/>
      <c r="D258" s="18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2:26" ht="15.75" customHeight="1" x14ac:dyDescent="0.3">
      <c r="B259" s="18"/>
      <c r="C259" s="18"/>
      <c r="D259" s="18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2:26" ht="15.75" customHeight="1" x14ac:dyDescent="0.3">
      <c r="B260" s="18"/>
      <c r="C260" s="18"/>
      <c r="D260" s="18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2:26" ht="15.75" customHeight="1" x14ac:dyDescent="0.3">
      <c r="B261" s="18"/>
      <c r="C261" s="18"/>
      <c r="D261" s="18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2:26" ht="15.75" customHeight="1" x14ac:dyDescent="0.3">
      <c r="B262" s="18"/>
      <c r="C262" s="18"/>
      <c r="D262" s="18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2:26" ht="15.75" customHeight="1" x14ac:dyDescent="0.3">
      <c r="B263" s="18"/>
      <c r="C263" s="18"/>
      <c r="D263" s="18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2:26" ht="15.75" customHeight="1" x14ac:dyDescent="0.3">
      <c r="B264" s="18"/>
      <c r="C264" s="18"/>
      <c r="D264" s="18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2:26" ht="15.75" customHeight="1" x14ac:dyDescent="0.3">
      <c r="B265" s="18"/>
      <c r="C265" s="18"/>
      <c r="D265" s="18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2:26" ht="15.75" customHeight="1" x14ac:dyDescent="0.3">
      <c r="B266" s="18"/>
      <c r="C266" s="18"/>
      <c r="D266" s="18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2:26" ht="15.75" customHeight="1" x14ac:dyDescent="0.3">
      <c r="B267" s="18"/>
      <c r="C267" s="18"/>
      <c r="D267" s="18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2:26" ht="15.75" customHeight="1" x14ac:dyDescent="0.3">
      <c r="B268" s="18"/>
      <c r="C268" s="18"/>
      <c r="D268" s="18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2:26" ht="15.75" customHeight="1" x14ac:dyDescent="0.3">
      <c r="B269" s="18"/>
      <c r="C269" s="18"/>
      <c r="D269" s="18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2:26" ht="15.75" customHeight="1" x14ac:dyDescent="0.3">
      <c r="B270" s="18"/>
      <c r="C270" s="18"/>
      <c r="D270" s="18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2:26" ht="15.75" customHeight="1" x14ac:dyDescent="0.3">
      <c r="B271" s="18"/>
      <c r="C271" s="18"/>
      <c r="D271" s="18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2:26" ht="15.75" customHeight="1" x14ac:dyDescent="0.3">
      <c r="B272" s="18"/>
      <c r="C272" s="18"/>
      <c r="D272" s="18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2:26" ht="15.75" customHeight="1" x14ac:dyDescent="0.3">
      <c r="B273" s="18"/>
      <c r="C273" s="18"/>
      <c r="D273" s="18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2:26" ht="15.75" customHeight="1" x14ac:dyDescent="0.3">
      <c r="B274" s="18"/>
      <c r="C274" s="18"/>
      <c r="D274" s="18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2:26" ht="15.75" customHeight="1" x14ac:dyDescent="0.3">
      <c r="B275" s="18"/>
      <c r="C275" s="18"/>
      <c r="D275" s="18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2:26" ht="15.75" customHeight="1" x14ac:dyDescent="0.3">
      <c r="B276" s="18"/>
      <c r="C276" s="18"/>
      <c r="D276" s="18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2:26" ht="15.75" customHeight="1" x14ac:dyDescent="0.3">
      <c r="B277" s="18"/>
      <c r="C277" s="18"/>
      <c r="D277" s="18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2:26" ht="15.75" customHeight="1" x14ac:dyDescent="0.3">
      <c r="B278" s="18"/>
      <c r="C278" s="18"/>
      <c r="D278" s="18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2:26" ht="15.75" customHeight="1" x14ac:dyDescent="0.3">
      <c r="B279" s="18"/>
      <c r="C279" s="18"/>
      <c r="D279" s="18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2:26" ht="15.75" customHeight="1" x14ac:dyDescent="0.3">
      <c r="B280" s="18"/>
      <c r="C280" s="18"/>
      <c r="D280" s="18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2:26" ht="15.75" customHeight="1" x14ac:dyDescent="0.3">
      <c r="B281" s="18"/>
      <c r="C281" s="18"/>
      <c r="D281" s="18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2:26" ht="15.75" customHeight="1" x14ac:dyDescent="0.3">
      <c r="B282" s="18"/>
      <c r="C282" s="18"/>
      <c r="D282" s="18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2:26" ht="15.75" customHeight="1" x14ac:dyDescent="0.3">
      <c r="B283" s="18"/>
      <c r="C283" s="18"/>
      <c r="D283" s="18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2:26" ht="15.75" customHeight="1" x14ac:dyDescent="0.3">
      <c r="B284" s="18"/>
      <c r="C284" s="18"/>
      <c r="D284" s="18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2:26" ht="15.75" customHeight="1" x14ac:dyDescent="0.3">
      <c r="B285" s="18"/>
      <c r="C285" s="18"/>
      <c r="D285" s="18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2:26" ht="15.75" customHeight="1" x14ac:dyDescent="0.3">
      <c r="B286" s="18"/>
      <c r="C286" s="18"/>
      <c r="D286" s="18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2:26" ht="15.75" customHeight="1" x14ac:dyDescent="0.3">
      <c r="B287" s="18"/>
      <c r="C287" s="18"/>
      <c r="D287" s="18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2:26" ht="15.75" customHeight="1" x14ac:dyDescent="0.3">
      <c r="B288" s="18"/>
      <c r="C288" s="18"/>
      <c r="D288" s="18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2:26" ht="15.75" customHeight="1" x14ac:dyDescent="0.3">
      <c r="B289" s="18"/>
      <c r="C289" s="18"/>
      <c r="D289" s="18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2:26" ht="15.75" customHeight="1" x14ac:dyDescent="0.3">
      <c r="B290" s="18"/>
      <c r="C290" s="18"/>
      <c r="D290" s="18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2:26" ht="15.75" customHeight="1" x14ac:dyDescent="0.3">
      <c r="B291" s="18"/>
      <c r="C291" s="18"/>
      <c r="D291" s="18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2:26" ht="15.75" customHeight="1" x14ac:dyDescent="0.3">
      <c r="B292" s="18"/>
      <c r="C292" s="18"/>
      <c r="D292" s="18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2:26" ht="15.75" customHeight="1" x14ac:dyDescent="0.3">
      <c r="B293" s="18"/>
      <c r="C293" s="18"/>
      <c r="D293" s="18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2:26" ht="15.75" customHeight="1" x14ac:dyDescent="0.3">
      <c r="B294" s="18"/>
      <c r="C294" s="18"/>
      <c r="D294" s="18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2:26" ht="15.75" customHeight="1" x14ac:dyDescent="0.3">
      <c r="B295" s="18"/>
      <c r="C295" s="18"/>
      <c r="D295" s="18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2:26" ht="15.75" customHeight="1" x14ac:dyDescent="0.3">
      <c r="B296" s="18"/>
      <c r="C296" s="18"/>
      <c r="D296" s="18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2:26" ht="15.75" customHeight="1" x14ac:dyDescent="0.3">
      <c r="B297" s="18"/>
      <c r="C297" s="18"/>
      <c r="D297" s="18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2:26" ht="15.75" customHeight="1" x14ac:dyDescent="0.3">
      <c r="B298" s="18"/>
      <c r="C298" s="18"/>
      <c r="D298" s="18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2:26" ht="15.75" customHeight="1" x14ac:dyDescent="0.3">
      <c r="B299" s="18"/>
      <c r="C299" s="18"/>
      <c r="D299" s="18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2:26" ht="15.75" customHeight="1" x14ac:dyDescent="0.3">
      <c r="B300" s="18"/>
      <c r="C300" s="18"/>
      <c r="D300" s="18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2:26" ht="15.75" customHeight="1" x14ac:dyDescent="0.3">
      <c r="B301" s="18"/>
      <c r="C301" s="18"/>
      <c r="D301" s="18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2:26" ht="15.75" customHeight="1" x14ac:dyDescent="0.3">
      <c r="B302" s="18"/>
      <c r="C302" s="18"/>
      <c r="D302" s="18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2:26" ht="15.75" customHeight="1" x14ac:dyDescent="0.3">
      <c r="B303" s="18"/>
      <c r="C303" s="18"/>
      <c r="D303" s="18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2:26" ht="15.75" customHeight="1" x14ac:dyDescent="0.3">
      <c r="B304" s="18"/>
      <c r="C304" s="18"/>
      <c r="D304" s="18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2:26" ht="15.75" customHeight="1" x14ac:dyDescent="0.3">
      <c r="B305" s="18"/>
      <c r="C305" s="18"/>
      <c r="D305" s="18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2:26" ht="15.75" customHeight="1" x14ac:dyDescent="0.3">
      <c r="B306" s="18"/>
      <c r="C306" s="18"/>
      <c r="D306" s="18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2:26" ht="15.75" customHeight="1" x14ac:dyDescent="0.3">
      <c r="B307" s="18"/>
      <c r="C307" s="18"/>
      <c r="D307" s="18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2:26" ht="15.75" customHeight="1" x14ac:dyDescent="0.3">
      <c r="B308" s="18"/>
      <c r="C308" s="18"/>
      <c r="D308" s="18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2:26" ht="15.75" customHeight="1" x14ac:dyDescent="0.3">
      <c r="B309" s="18"/>
      <c r="C309" s="18"/>
      <c r="D309" s="18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2:26" ht="15.75" customHeight="1" x14ac:dyDescent="0.3">
      <c r="B310" s="18"/>
      <c r="C310" s="18"/>
      <c r="D310" s="18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2:26" ht="15.75" customHeight="1" x14ac:dyDescent="0.3">
      <c r="B311" s="18"/>
      <c r="C311" s="18"/>
      <c r="D311" s="18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2:26" ht="15.75" customHeight="1" x14ac:dyDescent="0.3">
      <c r="B312" s="18"/>
      <c r="C312" s="18"/>
      <c r="D312" s="18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2:26" ht="15.75" customHeight="1" x14ac:dyDescent="0.3">
      <c r="B313" s="18"/>
      <c r="C313" s="18"/>
      <c r="D313" s="18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2:26" ht="15.75" customHeight="1" x14ac:dyDescent="0.3">
      <c r="B314" s="18"/>
      <c r="C314" s="18"/>
      <c r="D314" s="18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2:26" ht="15.75" customHeight="1" x14ac:dyDescent="0.3">
      <c r="B315" s="18"/>
      <c r="C315" s="18"/>
      <c r="D315" s="18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2:26" ht="15.75" customHeight="1" x14ac:dyDescent="0.3">
      <c r="B316" s="18"/>
      <c r="C316" s="18"/>
      <c r="D316" s="18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2:26" ht="15.75" customHeight="1" x14ac:dyDescent="0.3">
      <c r="B317" s="18"/>
      <c r="C317" s="18"/>
      <c r="D317" s="18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2:26" ht="15.75" customHeight="1" x14ac:dyDescent="0.3">
      <c r="B318" s="18"/>
      <c r="C318" s="18"/>
      <c r="D318" s="18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2:26" ht="15.75" customHeight="1" x14ac:dyDescent="0.3">
      <c r="B319" s="18"/>
      <c r="C319" s="18"/>
      <c r="D319" s="18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2:26" ht="15.75" customHeight="1" x14ac:dyDescent="0.3">
      <c r="B320" s="18"/>
      <c r="C320" s="18"/>
      <c r="D320" s="18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2:26" ht="15.75" customHeight="1" x14ac:dyDescent="0.3">
      <c r="B321" s="18"/>
      <c r="C321" s="18"/>
      <c r="D321" s="18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2:26" ht="15.75" customHeight="1" x14ac:dyDescent="0.3">
      <c r="B322" s="18"/>
      <c r="C322" s="18"/>
      <c r="D322" s="18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2:26" ht="15.75" customHeight="1" x14ac:dyDescent="0.3">
      <c r="B323" s="18"/>
      <c r="C323" s="18"/>
      <c r="D323" s="18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2:26" ht="15.75" customHeight="1" x14ac:dyDescent="0.3">
      <c r="B324" s="18"/>
      <c r="C324" s="18"/>
      <c r="D324" s="18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2:26" ht="15.75" customHeight="1" x14ac:dyDescent="0.3">
      <c r="B325" s="18"/>
      <c r="C325" s="18"/>
      <c r="D325" s="18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2:26" ht="15.75" customHeight="1" x14ac:dyDescent="0.3">
      <c r="B326" s="18"/>
      <c r="C326" s="18"/>
      <c r="D326" s="18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2:26" ht="15.75" customHeight="1" x14ac:dyDescent="0.3">
      <c r="B327" s="18"/>
      <c r="C327" s="18"/>
      <c r="D327" s="18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2:26" ht="15.75" customHeight="1" x14ac:dyDescent="0.3">
      <c r="B328" s="18"/>
      <c r="C328" s="18"/>
      <c r="D328" s="18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2:26" ht="15.75" customHeight="1" x14ac:dyDescent="0.3">
      <c r="B329" s="18"/>
      <c r="C329" s="18"/>
      <c r="D329" s="18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2:26" ht="15.75" customHeight="1" x14ac:dyDescent="0.3">
      <c r="B330" s="18"/>
      <c r="C330" s="18"/>
      <c r="D330" s="18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2:26" ht="15.75" customHeight="1" x14ac:dyDescent="0.3">
      <c r="B331" s="18"/>
      <c r="C331" s="18"/>
      <c r="D331" s="18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2:26" ht="15.75" customHeight="1" x14ac:dyDescent="0.3">
      <c r="B332" s="18"/>
      <c r="C332" s="18"/>
      <c r="D332" s="18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2:26" ht="15.75" customHeight="1" x14ac:dyDescent="0.3">
      <c r="B333" s="18"/>
      <c r="C333" s="18"/>
      <c r="D333" s="18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2:26" ht="15.75" customHeight="1" x14ac:dyDescent="0.3">
      <c r="B334" s="18"/>
      <c r="C334" s="18"/>
      <c r="D334" s="18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2:26" ht="15.75" customHeight="1" x14ac:dyDescent="0.3">
      <c r="B335" s="18"/>
      <c r="C335" s="18"/>
      <c r="D335" s="18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2:26" ht="15.75" customHeight="1" x14ac:dyDescent="0.3">
      <c r="B336" s="18"/>
      <c r="C336" s="18"/>
      <c r="D336" s="18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2:26" ht="15.75" customHeight="1" x14ac:dyDescent="0.3">
      <c r="B337" s="18"/>
      <c r="C337" s="18"/>
      <c r="D337" s="18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2:26" ht="15.75" customHeight="1" x14ac:dyDescent="0.3">
      <c r="B338" s="18"/>
      <c r="C338" s="18"/>
      <c r="D338" s="18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2:26" ht="15.75" customHeight="1" x14ac:dyDescent="0.3">
      <c r="B339" s="18"/>
      <c r="C339" s="18"/>
      <c r="D339" s="18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2:26" ht="15.75" customHeight="1" x14ac:dyDescent="0.3">
      <c r="B340" s="18"/>
      <c r="C340" s="18"/>
      <c r="D340" s="18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2:26" ht="15.75" customHeight="1" x14ac:dyDescent="0.3">
      <c r="B341" s="18"/>
      <c r="C341" s="18"/>
      <c r="D341" s="18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2:26" ht="15.75" customHeight="1" x14ac:dyDescent="0.3">
      <c r="B342" s="18"/>
      <c r="C342" s="18"/>
      <c r="D342" s="18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2:26" ht="15.75" customHeight="1" x14ac:dyDescent="0.3">
      <c r="B343" s="18"/>
      <c r="C343" s="18"/>
      <c r="D343" s="18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2:26" ht="15.75" customHeight="1" x14ac:dyDescent="0.3">
      <c r="B344" s="18"/>
      <c r="C344" s="18"/>
      <c r="D344" s="18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2:26" ht="15.75" customHeight="1" x14ac:dyDescent="0.3">
      <c r="B345" s="18"/>
      <c r="C345" s="18"/>
      <c r="D345" s="18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2:26" ht="15.75" customHeight="1" x14ac:dyDescent="0.3">
      <c r="B346" s="18"/>
      <c r="C346" s="18"/>
      <c r="D346" s="18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2:26" ht="15.75" customHeight="1" x14ac:dyDescent="0.3">
      <c r="B347" s="18"/>
      <c r="C347" s="18"/>
      <c r="D347" s="18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2:26" ht="15.75" customHeight="1" x14ac:dyDescent="0.3">
      <c r="B348" s="18"/>
      <c r="C348" s="18"/>
      <c r="D348" s="18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2:26" ht="15.75" customHeight="1" x14ac:dyDescent="0.3">
      <c r="B349" s="18"/>
      <c r="C349" s="18"/>
      <c r="D349" s="18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2:26" ht="15.75" customHeight="1" x14ac:dyDescent="0.3">
      <c r="B350" s="18"/>
      <c r="C350" s="18"/>
      <c r="D350" s="18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2:26" ht="15.75" customHeight="1" x14ac:dyDescent="0.3">
      <c r="B351" s="18"/>
      <c r="C351" s="18"/>
      <c r="D351" s="18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2:26" ht="15.75" customHeight="1" x14ac:dyDescent="0.3">
      <c r="B352" s="18"/>
      <c r="C352" s="18"/>
      <c r="D352" s="18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2:26" ht="15.75" customHeight="1" x14ac:dyDescent="0.3">
      <c r="B353" s="18"/>
      <c r="C353" s="18"/>
      <c r="D353" s="18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2:26" ht="15.75" customHeight="1" x14ac:dyDescent="0.3">
      <c r="B354" s="18"/>
      <c r="C354" s="18"/>
      <c r="D354" s="18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2:26" ht="15.75" customHeight="1" x14ac:dyDescent="0.3">
      <c r="B355" s="18"/>
      <c r="C355" s="18"/>
      <c r="D355" s="18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2:26" ht="15.75" customHeight="1" x14ac:dyDescent="0.3">
      <c r="B356" s="18"/>
      <c r="C356" s="18"/>
      <c r="D356" s="18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2:26" ht="15.75" customHeight="1" x14ac:dyDescent="0.3">
      <c r="B357" s="18"/>
      <c r="C357" s="18"/>
      <c r="D357" s="18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2:26" ht="15.75" customHeight="1" x14ac:dyDescent="0.3">
      <c r="B358" s="18"/>
      <c r="C358" s="18"/>
      <c r="D358" s="18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2:26" ht="15.75" customHeight="1" x14ac:dyDescent="0.3">
      <c r="B359" s="18"/>
      <c r="C359" s="18"/>
      <c r="D359" s="18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2:26" ht="15.75" customHeight="1" x14ac:dyDescent="0.3">
      <c r="B360" s="18"/>
      <c r="C360" s="18"/>
      <c r="D360" s="18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2:26" ht="15.75" customHeight="1" x14ac:dyDescent="0.3">
      <c r="B361" s="18"/>
      <c r="C361" s="18"/>
      <c r="D361" s="18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2:26" ht="15.75" customHeight="1" x14ac:dyDescent="0.3">
      <c r="B362" s="18"/>
      <c r="C362" s="18"/>
      <c r="D362" s="18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2:26" ht="15.75" customHeight="1" x14ac:dyDescent="0.3">
      <c r="B363" s="18"/>
      <c r="C363" s="18"/>
      <c r="D363" s="18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2:26" ht="15.75" customHeight="1" x14ac:dyDescent="0.3">
      <c r="B364" s="18"/>
      <c r="C364" s="18"/>
      <c r="D364" s="18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2:26" ht="15.75" customHeight="1" x14ac:dyDescent="0.3">
      <c r="B365" s="18"/>
      <c r="C365" s="18"/>
      <c r="D365" s="18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2:26" ht="15.75" customHeight="1" x14ac:dyDescent="0.3">
      <c r="B366" s="18"/>
      <c r="C366" s="18"/>
      <c r="D366" s="18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2:26" ht="15.75" customHeight="1" x14ac:dyDescent="0.3">
      <c r="B367" s="18"/>
      <c r="C367" s="18"/>
      <c r="D367" s="18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2:26" ht="15.75" customHeight="1" x14ac:dyDescent="0.3">
      <c r="B368" s="18"/>
      <c r="C368" s="18"/>
      <c r="D368" s="18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2:26" ht="15.75" customHeight="1" x14ac:dyDescent="0.3">
      <c r="B369" s="18"/>
      <c r="C369" s="18"/>
      <c r="D369" s="18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2:26" ht="15.75" customHeight="1" x14ac:dyDescent="0.3">
      <c r="B370" s="18"/>
      <c r="C370" s="18"/>
      <c r="D370" s="18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2:26" ht="15.75" customHeight="1" x14ac:dyDescent="0.3">
      <c r="B371" s="18"/>
      <c r="C371" s="18"/>
      <c r="D371" s="18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2:26" ht="15.75" customHeight="1" x14ac:dyDescent="0.3">
      <c r="B372" s="18"/>
      <c r="C372" s="18"/>
      <c r="D372" s="18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2:26" ht="15.75" customHeight="1" x14ac:dyDescent="0.3">
      <c r="B373" s="18"/>
      <c r="C373" s="18"/>
      <c r="D373" s="18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2:26" ht="15.75" customHeight="1" x14ac:dyDescent="0.3">
      <c r="B374" s="18"/>
      <c r="C374" s="18"/>
      <c r="D374" s="18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2:26" ht="15.75" customHeight="1" x14ac:dyDescent="0.3">
      <c r="B375" s="18"/>
      <c r="C375" s="18"/>
      <c r="D375" s="18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2:26" ht="15.75" customHeight="1" x14ac:dyDescent="0.3">
      <c r="B376" s="18"/>
      <c r="C376" s="18"/>
      <c r="D376" s="18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2:26" ht="15.75" customHeight="1" x14ac:dyDescent="0.3">
      <c r="B377" s="18"/>
      <c r="C377" s="18"/>
      <c r="D377" s="18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2:26" ht="15.75" customHeight="1" x14ac:dyDescent="0.3">
      <c r="B378" s="18"/>
      <c r="C378" s="18"/>
      <c r="D378" s="18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2:26" ht="15.75" customHeight="1" x14ac:dyDescent="0.3">
      <c r="B379" s="18"/>
      <c r="C379" s="18"/>
      <c r="D379" s="18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2:26" ht="15.75" customHeight="1" x14ac:dyDescent="0.3">
      <c r="B380" s="18"/>
      <c r="C380" s="18"/>
      <c r="D380" s="18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2:26" ht="15.75" customHeight="1" x14ac:dyDescent="0.3">
      <c r="B381" s="18"/>
      <c r="C381" s="18"/>
      <c r="D381" s="18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2:26" ht="15.75" customHeight="1" x14ac:dyDescent="0.3">
      <c r="B382" s="18"/>
      <c r="C382" s="18"/>
      <c r="D382" s="18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2:26" ht="15.75" customHeight="1" x14ac:dyDescent="0.3">
      <c r="B383" s="18"/>
      <c r="C383" s="18"/>
      <c r="D383" s="18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2:26" ht="15.75" customHeight="1" x14ac:dyDescent="0.3">
      <c r="B384" s="18"/>
      <c r="C384" s="18"/>
      <c r="D384" s="18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2:26" ht="15.75" customHeight="1" x14ac:dyDescent="0.3">
      <c r="B385" s="18"/>
      <c r="C385" s="18"/>
      <c r="D385" s="18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2:26" ht="15.75" customHeight="1" x14ac:dyDescent="0.3">
      <c r="B386" s="18"/>
      <c r="C386" s="18"/>
      <c r="D386" s="18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2:26" ht="15.75" customHeight="1" x14ac:dyDescent="0.3">
      <c r="B387" s="18"/>
      <c r="C387" s="18"/>
      <c r="D387" s="18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2:26" ht="15.75" customHeight="1" x14ac:dyDescent="0.3">
      <c r="B388" s="18"/>
      <c r="C388" s="18"/>
      <c r="D388" s="18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2:26" ht="15.75" customHeight="1" x14ac:dyDescent="0.3">
      <c r="B389" s="18"/>
      <c r="C389" s="18"/>
      <c r="D389" s="18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2:26" ht="15.75" customHeight="1" x14ac:dyDescent="0.3">
      <c r="B390" s="18"/>
      <c r="C390" s="18"/>
      <c r="D390" s="18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2:26" ht="15.75" customHeight="1" x14ac:dyDescent="0.3">
      <c r="B391" s="18"/>
      <c r="C391" s="18"/>
      <c r="D391" s="18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2:26" ht="15.75" customHeight="1" x14ac:dyDescent="0.3">
      <c r="B392" s="18"/>
      <c r="C392" s="18"/>
      <c r="D392" s="18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2:26" ht="15.75" customHeight="1" x14ac:dyDescent="0.3">
      <c r="B393" s="18"/>
      <c r="C393" s="18"/>
      <c r="D393" s="18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2:26" ht="15.75" customHeight="1" x14ac:dyDescent="0.3">
      <c r="B394" s="18"/>
      <c r="C394" s="18"/>
      <c r="D394" s="18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2:26" ht="15.75" customHeight="1" x14ac:dyDescent="0.3">
      <c r="B395" s="18"/>
      <c r="C395" s="18"/>
      <c r="D395" s="18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2:26" ht="15.75" customHeight="1" x14ac:dyDescent="0.3">
      <c r="B396" s="18"/>
      <c r="C396" s="18"/>
      <c r="D396" s="18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2:26" ht="15.75" customHeight="1" x14ac:dyDescent="0.3">
      <c r="B397" s="18"/>
      <c r="C397" s="18"/>
      <c r="D397" s="18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2:26" ht="15.75" customHeight="1" x14ac:dyDescent="0.3">
      <c r="B398" s="18"/>
      <c r="C398" s="18"/>
      <c r="D398" s="18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2:26" ht="15.75" customHeight="1" x14ac:dyDescent="0.3">
      <c r="B399" s="18"/>
      <c r="C399" s="18"/>
      <c r="D399" s="18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2:26" ht="15.75" customHeight="1" x14ac:dyDescent="0.3">
      <c r="B400" s="18"/>
      <c r="C400" s="18"/>
      <c r="D400" s="18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2:26" ht="15.75" customHeight="1" x14ac:dyDescent="0.3">
      <c r="B401" s="18"/>
      <c r="C401" s="18"/>
      <c r="D401" s="18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2:26" ht="15.75" customHeight="1" x14ac:dyDescent="0.3">
      <c r="B402" s="18"/>
      <c r="C402" s="18"/>
      <c r="D402" s="18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2:26" ht="15.75" customHeight="1" x14ac:dyDescent="0.3">
      <c r="B403" s="18"/>
      <c r="C403" s="18"/>
      <c r="D403" s="18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2:26" ht="15.75" customHeight="1" x14ac:dyDescent="0.3">
      <c r="B404" s="18"/>
      <c r="C404" s="18"/>
      <c r="D404" s="18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2:26" ht="15.75" customHeight="1" x14ac:dyDescent="0.3">
      <c r="B405" s="18"/>
      <c r="C405" s="18"/>
      <c r="D405" s="18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2:26" ht="15.75" customHeight="1" x14ac:dyDescent="0.3">
      <c r="B406" s="18"/>
      <c r="C406" s="18"/>
      <c r="D406" s="18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2:26" ht="15.75" customHeight="1" x14ac:dyDescent="0.3">
      <c r="B407" s="18"/>
      <c r="C407" s="18"/>
      <c r="D407" s="18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2:26" ht="15.75" customHeight="1" x14ac:dyDescent="0.3">
      <c r="B408" s="18"/>
      <c r="C408" s="18"/>
      <c r="D408" s="18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2:26" ht="15.75" customHeight="1" x14ac:dyDescent="0.3">
      <c r="B409" s="18"/>
      <c r="C409" s="18"/>
      <c r="D409" s="18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2:26" ht="15.75" customHeight="1" x14ac:dyDescent="0.3">
      <c r="B410" s="18"/>
      <c r="C410" s="18"/>
      <c r="D410" s="18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2:26" ht="15.75" customHeight="1" x14ac:dyDescent="0.3">
      <c r="B411" s="18"/>
      <c r="C411" s="18"/>
      <c r="D411" s="18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2:26" ht="15.75" customHeight="1" x14ac:dyDescent="0.3">
      <c r="B412" s="18"/>
      <c r="C412" s="18"/>
      <c r="D412" s="18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2:26" ht="15.75" customHeight="1" x14ac:dyDescent="0.3">
      <c r="B413" s="18"/>
      <c r="C413" s="18"/>
      <c r="D413" s="18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2:26" ht="15.75" customHeight="1" x14ac:dyDescent="0.3">
      <c r="B414" s="18"/>
      <c r="C414" s="18"/>
      <c r="D414" s="18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2:26" ht="15.75" customHeight="1" x14ac:dyDescent="0.3">
      <c r="B415" s="18"/>
      <c r="C415" s="18"/>
      <c r="D415" s="18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2:26" ht="15.75" customHeight="1" x14ac:dyDescent="0.3">
      <c r="B416" s="18"/>
      <c r="C416" s="18"/>
      <c r="D416" s="18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2:26" ht="15.75" customHeight="1" x14ac:dyDescent="0.3">
      <c r="B417" s="18"/>
      <c r="C417" s="18"/>
      <c r="D417" s="18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2:26" ht="15.75" customHeight="1" x14ac:dyDescent="0.3">
      <c r="B418" s="18"/>
      <c r="C418" s="18"/>
      <c r="D418" s="18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2:26" ht="15.75" customHeight="1" x14ac:dyDescent="0.3">
      <c r="B419" s="18"/>
      <c r="C419" s="18"/>
      <c r="D419" s="18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2:26" ht="15.75" customHeight="1" x14ac:dyDescent="0.3">
      <c r="B420" s="18"/>
      <c r="C420" s="18"/>
      <c r="D420" s="18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2:26" ht="15.75" customHeight="1" x14ac:dyDescent="0.3">
      <c r="B421" s="18"/>
      <c r="C421" s="18"/>
      <c r="D421" s="18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2:26" ht="15.75" customHeight="1" x14ac:dyDescent="0.3">
      <c r="B422" s="18"/>
      <c r="C422" s="18"/>
      <c r="D422" s="18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2:26" ht="15.75" customHeight="1" x14ac:dyDescent="0.3">
      <c r="B423" s="18"/>
      <c r="C423" s="18"/>
      <c r="D423" s="18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2:26" ht="15.75" customHeight="1" x14ac:dyDescent="0.3">
      <c r="B424" s="18"/>
      <c r="C424" s="18"/>
      <c r="D424" s="18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2:26" ht="15.75" customHeight="1" x14ac:dyDescent="0.3">
      <c r="B425" s="18"/>
      <c r="C425" s="18"/>
      <c r="D425" s="18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2:26" ht="15.75" customHeight="1" x14ac:dyDescent="0.3">
      <c r="B426" s="18"/>
      <c r="C426" s="18"/>
      <c r="D426" s="18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2:26" ht="15.75" customHeight="1" x14ac:dyDescent="0.3">
      <c r="B427" s="18"/>
      <c r="C427" s="18"/>
      <c r="D427" s="18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2:26" ht="15.75" customHeight="1" x14ac:dyDescent="0.3">
      <c r="B428" s="18"/>
      <c r="C428" s="18"/>
      <c r="D428" s="18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2:26" ht="15.75" customHeight="1" x14ac:dyDescent="0.3">
      <c r="B429" s="18"/>
      <c r="C429" s="18"/>
      <c r="D429" s="18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2:26" ht="15.75" customHeight="1" x14ac:dyDescent="0.3">
      <c r="B430" s="18"/>
      <c r="C430" s="18"/>
      <c r="D430" s="18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2:26" ht="15.75" customHeight="1" x14ac:dyDescent="0.3">
      <c r="B431" s="18"/>
      <c r="C431" s="18"/>
      <c r="D431" s="18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2:26" ht="15.75" customHeight="1" x14ac:dyDescent="0.3">
      <c r="B432" s="18"/>
      <c r="C432" s="18"/>
      <c r="D432" s="18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2:26" ht="15.75" customHeight="1" x14ac:dyDescent="0.3">
      <c r="B433" s="18"/>
      <c r="C433" s="18"/>
      <c r="D433" s="18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2:26" ht="15.75" customHeight="1" x14ac:dyDescent="0.3">
      <c r="B434" s="18"/>
      <c r="C434" s="18"/>
      <c r="D434" s="18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2:26" ht="15.75" customHeight="1" x14ac:dyDescent="0.3">
      <c r="B435" s="18"/>
      <c r="C435" s="18"/>
      <c r="D435" s="18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2:26" ht="15.75" customHeight="1" x14ac:dyDescent="0.3">
      <c r="B436" s="18"/>
      <c r="C436" s="18"/>
      <c r="D436" s="18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2:26" ht="15.75" customHeight="1" x14ac:dyDescent="0.3">
      <c r="B437" s="18"/>
      <c r="C437" s="18"/>
      <c r="D437" s="18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2:26" ht="15.75" customHeight="1" x14ac:dyDescent="0.3">
      <c r="B438" s="18"/>
      <c r="C438" s="18"/>
      <c r="D438" s="18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2:26" ht="15.75" customHeight="1" x14ac:dyDescent="0.3">
      <c r="B439" s="18"/>
      <c r="C439" s="18"/>
      <c r="D439" s="18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2:26" ht="15.75" customHeight="1" x14ac:dyDescent="0.3">
      <c r="B440" s="18"/>
      <c r="C440" s="18"/>
      <c r="D440" s="18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2:26" ht="15.75" customHeight="1" x14ac:dyDescent="0.3">
      <c r="B441" s="18"/>
      <c r="C441" s="18"/>
      <c r="D441" s="18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2:26" ht="15.75" customHeight="1" x14ac:dyDescent="0.3">
      <c r="B442" s="18"/>
      <c r="C442" s="18"/>
      <c r="D442" s="18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2:26" ht="15.75" customHeight="1" x14ac:dyDescent="0.3">
      <c r="B443" s="18"/>
      <c r="C443" s="18"/>
      <c r="D443" s="18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2:26" ht="15.75" customHeight="1" x14ac:dyDescent="0.3">
      <c r="B444" s="18"/>
      <c r="C444" s="18"/>
      <c r="D444" s="18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2:26" ht="15.75" customHeight="1" x14ac:dyDescent="0.3">
      <c r="B445" s="18"/>
      <c r="C445" s="18"/>
      <c r="D445" s="18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2:26" ht="15.75" customHeight="1" x14ac:dyDescent="0.3">
      <c r="B446" s="18"/>
      <c r="C446" s="18"/>
      <c r="D446" s="18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2:26" ht="15.75" customHeight="1" x14ac:dyDescent="0.3">
      <c r="B447" s="18"/>
      <c r="C447" s="18"/>
      <c r="D447" s="18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2:26" ht="15.75" customHeight="1" x14ac:dyDescent="0.3">
      <c r="B448" s="18"/>
      <c r="C448" s="18"/>
      <c r="D448" s="18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2:26" ht="15.75" customHeight="1" x14ac:dyDescent="0.3">
      <c r="B449" s="18"/>
      <c r="C449" s="18"/>
      <c r="D449" s="18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2:26" ht="15.75" customHeight="1" x14ac:dyDescent="0.3">
      <c r="B450" s="18"/>
      <c r="C450" s="18"/>
      <c r="D450" s="18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2:26" ht="15.75" customHeight="1" x14ac:dyDescent="0.3">
      <c r="B451" s="18"/>
      <c r="C451" s="18"/>
      <c r="D451" s="18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2:26" ht="15.75" customHeight="1" x14ac:dyDescent="0.3">
      <c r="B452" s="18"/>
      <c r="C452" s="18"/>
      <c r="D452" s="18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2:26" ht="15.75" customHeight="1" x14ac:dyDescent="0.3">
      <c r="B453" s="18"/>
      <c r="C453" s="18"/>
      <c r="D453" s="18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2:26" ht="15.75" customHeight="1" x14ac:dyDescent="0.3">
      <c r="B454" s="18"/>
      <c r="C454" s="18"/>
      <c r="D454" s="18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2:26" ht="15.75" customHeight="1" x14ac:dyDescent="0.3">
      <c r="B455" s="18"/>
      <c r="C455" s="18"/>
      <c r="D455" s="18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2:26" ht="15.75" customHeight="1" x14ac:dyDescent="0.3">
      <c r="B456" s="18"/>
      <c r="C456" s="18"/>
      <c r="D456" s="18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2:26" ht="15.75" customHeight="1" x14ac:dyDescent="0.3">
      <c r="B457" s="18"/>
      <c r="C457" s="18"/>
      <c r="D457" s="18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2:26" ht="15.75" customHeight="1" x14ac:dyDescent="0.3">
      <c r="B458" s="18"/>
      <c r="C458" s="18"/>
      <c r="D458" s="18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2:26" ht="15.75" customHeight="1" x14ac:dyDescent="0.3">
      <c r="B459" s="18"/>
      <c r="C459" s="18"/>
      <c r="D459" s="18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2:26" ht="15.75" customHeight="1" x14ac:dyDescent="0.3">
      <c r="B460" s="18"/>
      <c r="C460" s="18"/>
      <c r="D460" s="18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2:26" ht="15.75" customHeight="1" x14ac:dyDescent="0.3">
      <c r="B461" s="18"/>
      <c r="C461" s="18"/>
      <c r="D461" s="18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2:26" ht="15.75" customHeight="1" x14ac:dyDescent="0.3">
      <c r="B462" s="18"/>
      <c r="C462" s="18"/>
      <c r="D462" s="18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2:26" ht="15.75" customHeight="1" x14ac:dyDescent="0.3">
      <c r="B463" s="18"/>
      <c r="C463" s="18"/>
      <c r="D463" s="18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2:26" ht="15.75" customHeight="1" x14ac:dyDescent="0.3">
      <c r="B464" s="18"/>
      <c r="C464" s="18"/>
      <c r="D464" s="18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2:26" ht="15.75" customHeight="1" x14ac:dyDescent="0.3">
      <c r="B465" s="18"/>
      <c r="C465" s="18"/>
      <c r="D465" s="18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2:26" ht="15.75" customHeight="1" x14ac:dyDescent="0.3">
      <c r="B466" s="18"/>
      <c r="C466" s="18"/>
      <c r="D466" s="18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2:26" ht="15.75" customHeight="1" x14ac:dyDescent="0.3">
      <c r="B467" s="18"/>
      <c r="C467" s="18"/>
      <c r="D467" s="18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2:26" ht="15.75" customHeight="1" x14ac:dyDescent="0.3">
      <c r="B468" s="18"/>
      <c r="C468" s="18"/>
      <c r="D468" s="18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2:26" ht="15.75" customHeight="1" x14ac:dyDescent="0.3">
      <c r="B469" s="18"/>
      <c r="C469" s="18"/>
      <c r="D469" s="18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2:26" ht="15.75" customHeight="1" x14ac:dyDescent="0.3">
      <c r="B470" s="18"/>
      <c r="C470" s="18"/>
      <c r="D470" s="18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2:26" ht="15.75" customHeight="1" x14ac:dyDescent="0.3">
      <c r="B471" s="18"/>
      <c r="C471" s="18"/>
      <c r="D471" s="18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2:26" ht="15.75" customHeight="1" x14ac:dyDescent="0.3">
      <c r="B472" s="18"/>
      <c r="C472" s="18"/>
      <c r="D472" s="18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2:26" ht="15.75" customHeight="1" x14ac:dyDescent="0.3">
      <c r="B473" s="18"/>
      <c r="C473" s="18"/>
      <c r="D473" s="18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2:26" ht="15.75" customHeight="1" x14ac:dyDescent="0.3">
      <c r="B474" s="18"/>
      <c r="C474" s="18"/>
      <c r="D474" s="18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2:26" ht="15.75" customHeight="1" x14ac:dyDescent="0.3">
      <c r="B475" s="18"/>
      <c r="C475" s="18"/>
      <c r="D475" s="18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2:26" ht="15.75" customHeight="1" x14ac:dyDescent="0.3">
      <c r="B476" s="18"/>
      <c r="C476" s="18"/>
      <c r="D476" s="18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2:26" ht="15.75" customHeight="1" x14ac:dyDescent="0.3">
      <c r="B477" s="18"/>
      <c r="C477" s="18"/>
      <c r="D477" s="18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2:26" ht="15.75" customHeight="1" x14ac:dyDescent="0.3">
      <c r="B478" s="18"/>
      <c r="C478" s="18"/>
      <c r="D478" s="18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2:26" ht="15.75" customHeight="1" x14ac:dyDescent="0.3">
      <c r="B479" s="18"/>
      <c r="C479" s="18"/>
      <c r="D479" s="18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2:26" ht="15.75" customHeight="1" x14ac:dyDescent="0.3">
      <c r="B480" s="18"/>
      <c r="C480" s="18"/>
      <c r="D480" s="18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2:26" ht="15.75" customHeight="1" x14ac:dyDescent="0.3">
      <c r="B481" s="18"/>
      <c r="C481" s="18"/>
      <c r="D481" s="18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2:26" ht="15.75" customHeight="1" x14ac:dyDescent="0.3">
      <c r="B482" s="18"/>
      <c r="C482" s="18"/>
      <c r="D482" s="18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2:26" ht="15.75" customHeight="1" x14ac:dyDescent="0.3">
      <c r="B483" s="18"/>
      <c r="C483" s="18"/>
      <c r="D483" s="18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2:26" ht="15.75" customHeight="1" x14ac:dyDescent="0.3">
      <c r="B484" s="18"/>
      <c r="C484" s="18"/>
      <c r="D484" s="18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2:26" ht="15.75" customHeight="1" x14ac:dyDescent="0.3">
      <c r="B485" s="18"/>
      <c r="C485" s="18"/>
      <c r="D485" s="18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2:26" ht="15.75" customHeight="1" x14ac:dyDescent="0.3">
      <c r="B486" s="18"/>
      <c r="C486" s="18"/>
      <c r="D486" s="18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2:26" ht="15.75" customHeight="1" x14ac:dyDescent="0.3">
      <c r="B487" s="18"/>
      <c r="C487" s="18"/>
      <c r="D487" s="18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2:26" ht="15.75" customHeight="1" x14ac:dyDescent="0.3">
      <c r="B488" s="18"/>
      <c r="C488" s="18"/>
      <c r="D488" s="18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2:26" ht="15.75" customHeight="1" x14ac:dyDescent="0.3">
      <c r="B489" s="18"/>
      <c r="C489" s="18"/>
      <c r="D489" s="18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2:26" ht="15.75" customHeight="1" x14ac:dyDescent="0.3">
      <c r="B490" s="18"/>
      <c r="C490" s="18"/>
      <c r="D490" s="18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2:26" ht="15.75" customHeight="1" x14ac:dyDescent="0.3">
      <c r="B491" s="18"/>
      <c r="C491" s="18"/>
      <c r="D491" s="18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2:26" ht="15.75" customHeight="1" x14ac:dyDescent="0.3">
      <c r="B492" s="18"/>
      <c r="C492" s="18"/>
      <c r="D492" s="18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2:26" ht="15.75" customHeight="1" x14ac:dyDescent="0.3">
      <c r="B493" s="18"/>
      <c r="C493" s="18"/>
      <c r="D493" s="18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2:26" ht="15.75" customHeight="1" x14ac:dyDescent="0.3">
      <c r="B494" s="18"/>
      <c r="C494" s="18"/>
      <c r="D494" s="18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2:26" ht="15.75" customHeight="1" x14ac:dyDescent="0.3">
      <c r="B495" s="18"/>
      <c r="C495" s="18"/>
      <c r="D495" s="18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2:26" ht="15.75" customHeight="1" x14ac:dyDescent="0.3">
      <c r="B496" s="18"/>
      <c r="C496" s="18"/>
      <c r="D496" s="18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2:26" ht="15.75" customHeight="1" x14ac:dyDescent="0.3">
      <c r="B497" s="18"/>
      <c r="C497" s="18"/>
      <c r="D497" s="18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2:26" ht="15.75" customHeight="1" x14ac:dyDescent="0.3">
      <c r="B498" s="18"/>
      <c r="C498" s="18"/>
      <c r="D498" s="18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2:26" ht="15.75" customHeight="1" x14ac:dyDescent="0.3">
      <c r="B499" s="18"/>
      <c r="C499" s="18"/>
      <c r="D499" s="18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2:26" ht="15.75" customHeight="1" x14ac:dyDescent="0.3">
      <c r="B500" s="18"/>
      <c r="C500" s="18"/>
      <c r="D500" s="18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2:26" ht="15.75" customHeight="1" x14ac:dyDescent="0.3">
      <c r="B501" s="18"/>
      <c r="C501" s="18"/>
      <c r="D501" s="18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2:26" ht="15.75" customHeight="1" x14ac:dyDescent="0.3">
      <c r="B502" s="18"/>
      <c r="C502" s="18"/>
      <c r="D502" s="18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2:26" ht="15.75" customHeight="1" x14ac:dyDescent="0.3">
      <c r="B503" s="18"/>
      <c r="C503" s="18"/>
      <c r="D503" s="18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2:26" ht="15.75" customHeight="1" x14ac:dyDescent="0.3">
      <c r="B504" s="18"/>
      <c r="C504" s="18"/>
      <c r="D504" s="18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2:26" ht="15.75" customHeight="1" x14ac:dyDescent="0.3">
      <c r="B505" s="18"/>
      <c r="C505" s="18"/>
      <c r="D505" s="18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2:26" ht="15.75" customHeight="1" x14ac:dyDescent="0.3">
      <c r="B506" s="18"/>
      <c r="C506" s="18"/>
      <c r="D506" s="18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2:26" ht="15.75" customHeight="1" x14ac:dyDescent="0.3">
      <c r="B507" s="18"/>
      <c r="C507" s="18"/>
      <c r="D507" s="18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2:26" ht="15.75" customHeight="1" x14ac:dyDescent="0.3">
      <c r="B508" s="18"/>
      <c r="C508" s="18"/>
      <c r="D508" s="18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2:26" ht="15.75" customHeight="1" x14ac:dyDescent="0.3">
      <c r="B509" s="18"/>
      <c r="C509" s="18"/>
      <c r="D509" s="18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2:26" ht="15.75" customHeight="1" x14ac:dyDescent="0.3">
      <c r="B510" s="18"/>
      <c r="C510" s="18"/>
      <c r="D510" s="18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2:26" ht="15.75" customHeight="1" x14ac:dyDescent="0.3">
      <c r="B511" s="18"/>
      <c r="C511" s="18"/>
      <c r="D511" s="18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2:26" ht="15.75" customHeight="1" x14ac:dyDescent="0.3">
      <c r="B512" s="18"/>
      <c r="C512" s="18"/>
      <c r="D512" s="18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2:26" ht="15.75" customHeight="1" x14ac:dyDescent="0.3">
      <c r="B513" s="18"/>
      <c r="C513" s="18"/>
      <c r="D513" s="18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2:26" ht="15.75" customHeight="1" x14ac:dyDescent="0.3">
      <c r="B514" s="18"/>
      <c r="C514" s="18"/>
      <c r="D514" s="18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2:26" ht="15.75" customHeight="1" x14ac:dyDescent="0.3">
      <c r="B515" s="18"/>
      <c r="C515" s="18"/>
      <c r="D515" s="18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2:26" ht="15.75" customHeight="1" x14ac:dyDescent="0.3">
      <c r="B516" s="18"/>
      <c r="C516" s="18"/>
      <c r="D516" s="18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2:26" ht="15.75" customHeight="1" x14ac:dyDescent="0.3">
      <c r="B517" s="18"/>
      <c r="C517" s="18"/>
      <c r="D517" s="18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2:26" ht="15.75" customHeight="1" x14ac:dyDescent="0.3">
      <c r="B518" s="18"/>
      <c r="C518" s="18"/>
      <c r="D518" s="18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2:26" ht="15.75" customHeight="1" x14ac:dyDescent="0.3">
      <c r="B519" s="18"/>
      <c r="C519" s="18"/>
      <c r="D519" s="18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2:26" ht="15.75" customHeight="1" x14ac:dyDescent="0.3">
      <c r="B520" s="18"/>
      <c r="C520" s="18"/>
      <c r="D520" s="18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2:26" ht="15.75" customHeight="1" x14ac:dyDescent="0.3">
      <c r="B521" s="18"/>
      <c r="C521" s="18"/>
      <c r="D521" s="18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2:26" ht="15.75" customHeight="1" x14ac:dyDescent="0.3">
      <c r="B522" s="18"/>
      <c r="C522" s="18"/>
      <c r="D522" s="18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2:26" ht="15.75" customHeight="1" x14ac:dyDescent="0.3">
      <c r="B523" s="18"/>
      <c r="C523" s="18"/>
      <c r="D523" s="18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2:26" ht="15.75" customHeight="1" x14ac:dyDescent="0.3">
      <c r="B524" s="18"/>
      <c r="C524" s="18"/>
      <c r="D524" s="18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2:26" ht="15.75" customHeight="1" x14ac:dyDescent="0.3">
      <c r="B525" s="18"/>
      <c r="C525" s="18"/>
      <c r="D525" s="18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2:26" ht="15.75" customHeight="1" x14ac:dyDescent="0.3">
      <c r="B526" s="18"/>
      <c r="C526" s="18"/>
      <c r="D526" s="18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2:26" ht="15.75" customHeight="1" x14ac:dyDescent="0.3">
      <c r="B527" s="18"/>
      <c r="C527" s="18"/>
      <c r="D527" s="18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2:26" ht="15.75" customHeight="1" x14ac:dyDescent="0.3">
      <c r="B528" s="18"/>
      <c r="C528" s="18"/>
      <c r="D528" s="18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2:26" ht="15.75" customHeight="1" x14ac:dyDescent="0.3">
      <c r="B529" s="18"/>
      <c r="C529" s="18"/>
      <c r="D529" s="18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2:26" ht="15.75" customHeight="1" x14ac:dyDescent="0.3">
      <c r="B530" s="18"/>
      <c r="C530" s="18"/>
      <c r="D530" s="18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2:26" ht="15.75" customHeight="1" x14ac:dyDescent="0.3">
      <c r="B531" s="18"/>
      <c r="C531" s="18"/>
      <c r="D531" s="18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2:26" ht="15.75" customHeight="1" x14ac:dyDescent="0.3">
      <c r="B532" s="18"/>
      <c r="C532" s="18"/>
      <c r="D532" s="18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2:26" ht="15.75" customHeight="1" x14ac:dyDescent="0.3">
      <c r="B533" s="18"/>
      <c r="C533" s="18"/>
      <c r="D533" s="18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2:26" ht="15.75" customHeight="1" x14ac:dyDescent="0.3">
      <c r="B534" s="18"/>
      <c r="C534" s="18"/>
      <c r="D534" s="18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2:26" ht="15.75" customHeight="1" x14ac:dyDescent="0.3">
      <c r="B535" s="18"/>
      <c r="C535" s="18"/>
      <c r="D535" s="18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2:26" ht="15.75" customHeight="1" x14ac:dyDescent="0.3">
      <c r="B536" s="18"/>
      <c r="C536" s="18"/>
      <c r="D536" s="18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2:26" ht="15.75" customHeight="1" x14ac:dyDescent="0.3">
      <c r="B537" s="18"/>
      <c r="C537" s="18"/>
      <c r="D537" s="18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2:26" ht="15.75" customHeight="1" x14ac:dyDescent="0.3">
      <c r="B538" s="18"/>
      <c r="C538" s="18"/>
      <c r="D538" s="18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2:26" ht="15.75" customHeight="1" x14ac:dyDescent="0.3">
      <c r="B539" s="18"/>
      <c r="C539" s="18"/>
      <c r="D539" s="18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2:26" ht="15.75" customHeight="1" x14ac:dyDescent="0.3">
      <c r="B540" s="18"/>
      <c r="C540" s="18"/>
      <c r="D540" s="18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2:26" ht="15.75" customHeight="1" x14ac:dyDescent="0.3">
      <c r="B541" s="18"/>
      <c r="C541" s="18"/>
      <c r="D541" s="18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2:26" ht="15.75" customHeight="1" x14ac:dyDescent="0.3">
      <c r="B542" s="18"/>
      <c r="C542" s="18"/>
      <c r="D542" s="18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2:26" ht="15.75" customHeight="1" x14ac:dyDescent="0.3">
      <c r="B543" s="18"/>
      <c r="C543" s="18"/>
      <c r="D543" s="18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2:26" ht="15.75" customHeight="1" x14ac:dyDescent="0.3">
      <c r="B544" s="18"/>
      <c r="C544" s="18"/>
      <c r="D544" s="18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2:26" ht="15.75" customHeight="1" x14ac:dyDescent="0.3">
      <c r="B545" s="18"/>
      <c r="C545" s="18"/>
      <c r="D545" s="18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2:26" ht="15.75" customHeight="1" x14ac:dyDescent="0.3">
      <c r="B546" s="18"/>
      <c r="C546" s="18"/>
      <c r="D546" s="18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2:26" ht="15.75" customHeight="1" x14ac:dyDescent="0.3">
      <c r="B547" s="18"/>
      <c r="C547" s="18"/>
      <c r="D547" s="18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2:26" ht="15.75" customHeight="1" x14ac:dyDescent="0.3">
      <c r="B548" s="18"/>
      <c r="C548" s="18"/>
      <c r="D548" s="18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2:26" ht="15.75" customHeight="1" x14ac:dyDescent="0.3">
      <c r="B549" s="18"/>
      <c r="C549" s="18"/>
      <c r="D549" s="18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2:26" ht="15.75" customHeight="1" x14ac:dyDescent="0.3">
      <c r="B550" s="18"/>
      <c r="C550" s="18"/>
      <c r="D550" s="18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2:26" ht="15.75" customHeight="1" x14ac:dyDescent="0.3">
      <c r="B551" s="18"/>
      <c r="C551" s="18"/>
      <c r="D551" s="18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2:26" ht="15.75" customHeight="1" x14ac:dyDescent="0.3">
      <c r="B552" s="18"/>
      <c r="C552" s="18"/>
      <c r="D552" s="18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2:26" ht="15.75" customHeight="1" x14ac:dyDescent="0.3">
      <c r="B553" s="18"/>
      <c r="C553" s="18"/>
      <c r="D553" s="18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2:26" ht="15.75" customHeight="1" x14ac:dyDescent="0.3">
      <c r="B554" s="18"/>
      <c r="C554" s="18"/>
      <c r="D554" s="18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2:26" ht="15.75" customHeight="1" x14ac:dyDescent="0.3">
      <c r="B555" s="18"/>
      <c r="C555" s="18"/>
      <c r="D555" s="18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2:26" ht="15.75" customHeight="1" x14ac:dyDescent="0.3">
      <c r="B556" s="18"/>
      <c r="C556" s="18"/>
      <c r="D556" s="18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2:26" ht="15.75" customHeight="1" x14ac:dyDescent="0.3">
      <c r="B557" s="18"/>
      <c r="C557" s="18"/>
      <c r="D557" s="18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2:26" ht="15.75" customHeight="1" x14ac:dyDescent="0.3">
      <c r="B558" s="18"/>
      <c r="C558" s="18"/>
      <c r="D558" s="18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2:26" ht="15.75" customHeight="1" x14ac:dyDescent="0.3">
      <c r="B559" s="18"/>
      <c r="C559" s="18"/>
      <c r="D559" s="18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2:26" ht="15.75" customHeight="1" x14ac:dyDescent="0.3">
      <c r="B560" s="18"/>
      <c r="C560" s="18"/>
      <c r="D560" s="18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2:26" ht="15.75" customHeight="1" x14ac:dyDescent="0.3">
      <c r="B561" s="18"/>
      <c r="C561" s="18"/>
      <c r="D561" s="18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2:26" ht="15.75" customHeight="1" x14ac:dyDescent="0.3">
      <c r="B562" s="18"/>
      <c r="C562" s="18"/>
      <c r="D562" s="18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2:26" ht="15.75" customHeight="1" x14ac:dyDescent="0.3">
      <c r="B563" s="18"/>
      <c r="C563" s="18"/>
      <c r="D563" s="18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2:26" ht="15.75" customHeight="1" x14ac:dyDescent="0.3">
      <c r="B564" s="18"/>
      <c r="C564" s="18"/>
      <c r="D564" s="18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2:26" ht="15.75" customHeight="1" x14ac:dyDescent="0.3">
      <c r="B565" s="18"/>
      <c r="C565" s="18"/>
      <c r="D565" s="18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2:26" ht="15.75" customHeight="1" x14ac:dyDescent="0.3">
      <c r="B566" s="18"/>
      <c r="C566" s="18"/>
      <c r="D566" s="18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2:26" ht="15.75" customHeight="1" x14ac:dyDescent="0.3">
      <c r="B567" s="18"/>
      <c r="C567" s="18"/>
      <c r="D567" s="18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2:26" ht="15.75" customHeight="1" x14ac:dyDescent="0.3">
      <c r="B568" s="18"/>
      <c r="C568" s="18"/>
      <c r="D568" s="18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2:26" ht="15.75" customHeight="1" x14ac:dyDescent="0.3">
      <c r="B569" s="18"/>
      <c r="C569" s="18"/>
      <c r="D569" s="18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2:26" ht="15.75" customHeight="1" x14ac:dyDescent="0.3">
      <c r="B570" s="18"/>
      <c r="C570" s="18"/>
      <c r="D570" s="18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2:26" ht="15.75" customHeight="1" x14ac:dyDescent="0.3">
      <c r="B571" s="18"/>
      <c r="C571" s="18"/>
      <c r="D571" s="18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2:26" ht="15.75" customHeight="1" x14ac:dyDescent="0.3">
      <c r="B572" s="18"/>
      <c r="C572" s="18"/>
      <c r="D572" s="18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2:26" ht="15.75" customHeight="1" x14ac:dyDescent="0.3">
      <c r="B573" s="18"/>
      <c r="C573" s="18"/>
      <c r="D573" s="18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2:26" ht="15.75" customHeight="1" x14ac:dyDescent="0.3">
      <c r="B574" s="18"/>
      <c r="C574" s="18"/>
      <c r="D574" s="18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2:26" ht="15.75" customHeight="1" x14ac:dyDescent="0.3">
      <c r="B575" s="18"/>
      <c r="C575" s="18"/>
      <c r="D575" s="18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2:26" ht="15.75" customHeight="1" x14ac:dyDescent="0.3">
      <c r="B576" s="18"/>
      <c r="C576" s="18"/>
      <c r="D576" s="18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2:26" ht="15.75" customHeight="1" x14ac:dyDescent="0.3">
      <c r="B577" s="18"/>
      <c r="C577" s="18"/>
      <c r="D577" s="18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2:26" ht="15.75" customHeight="1" x14ac:dyDescent="0.3">
      <c r="B578" s="18"/>
      <c r="C578" s="18"/>
      <c r="D578" s="18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2:26" ht="15.75" customHeight="1" x14ac:dyDescent="0.3">
      <c r="B579" s="18"/>
      <c r="C579" s="18"/>
      <c r="D579" s="18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2:26" ht="15.75" customHeight="1" x14ac:dyDescent="0.3">
      <c r="B580" s="18"/>
      <c r="C580" s="18"/>
      <c r="D580" s="18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2:26" ht="15.75" customHeight="1" x14ac:dyDescent="0.3">
      <c r="B581" s="18"/>
      <c r="C581" s="18"/>
      <c r="D581" s="18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2:26" ht="15.75" customHeight="1" x14ac:dyDescent="0.3">
      <c r="B582" s="18"/>
      <c r="C582" s="18"/>
      <c r="D582" s="18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2:26" ht="15.75" customHeight="1" x14ac:dyDescent="0.3">
      <c r="B583" s="18"/>
      <c r="C583" s="18"/>
      <c r="D583" s="18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2:26" ht="15.75" customHeight="1" x14ac:dyDescent="0.3">
      <c r="B584" s="18"/>
      <c r="C584" s="18"/>
      <c r="D584" s="18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2:26" ht="15.75" customHeight="1" x14ac:dyDescent="0.3">
      <c r="B585" s="18"/>
      <c r="C585" s="18"/>
      <c r="D585" s="18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2:26" ht="15.75" customHeight="1" x14ac:dyDescent="0.3">
      <c r="B586" s="18"/>
      <c r="C586" s="18"/>
      <c r="D586" s="18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2:26" ht="15.75" customHeight="1" x14ac:dyDescent="0.3">
      <c r="B587" s="18"/>
      <c r="C587" s="18"/>
      <c r="D587" s="18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2:26" ht="15.75" customHeight="1" x14ac:dyDescent="0.3">
      <c r="B588" s="18"/>
      <c r="C588" s="18"/>
      <c r="D588" s="18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2:26" ht="15.75" customHeight="1" x14ac:dyDescent="0.3">
      <c r="B589" s="18"/>
      <c r="C589" s="18"/>
      <c r="D589" s="18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2:26" ht="15.75" customHeight="1" x14ac:dyDescent="0.3">
      <c r="B590" s="18"/>
      <c r="C590" s="18"/>
      <c r="D590" s="18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2:26" ht="15.75" customHeight="1" x14ac:dyDescent="0.3">
      <c r="B591" s="18"/>
      <c r="C591" s="18"/>
      <c r="D591" s="18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2:26" ht="15.75" customHeight="1" x14ac:dyDescent="0.3">
      <c r="B592" s="18"/>
      <c r="C592" s="18"/>
      <c r="D592" s="18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2:26" ht="15.75" customHeight="1" x14ac:dyDescent="0.3">
      <c r="B593" s="18"/>
      <c r="C593" s="18"/>
      <c r="D593" s="18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2:26" ht="15.75" customHeight="1" x14ac:dyDescent="0.3">
      <c r="B594" s="18"/>
      <c r="C594" s="18"/>
      <c r="D594" s="18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2:26" ht="15.75" customHeight="1" x14ac:dyDescent="0.3">
      <c r="B595" s="18"/>
      <c r="C595" s="18"/>
      <c r="D595" s="18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2:26" ht="15.75" customHeight="1" x14ac:dyDescent="0.3">
      <c r="B596" s="18"/>
      <c r="C596" s="18"/>
      <c r="D596" s="18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2:26" ht="15.75" customHeight="1" x14ac:dyDescent="0.3">
      <c r="B597" s="18"/>
      <c r="C597" s="18"/>
      <c r="D597" s="18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2:26" ht="15.75" customHeight="1" x14ac:dyDescent="0.3">
      <c r="B598" s="18"/>
      <c r="C598" s="18"/>
      <c r="D598" s="18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2:26" ht="15.75" customHeight="1" x14ac:dyDescent="0.3">
      <c r="B599" s="18"/>
      <c r="C599" s="18"/>
      <c r="D599" s="18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2:26" ht="15.75" customHeight="1" x14ac:dyDescent="0.3">
      <c r="B600" s="18"/>
      <c r="C600" s="18"/>
      <c r="D600" s="18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2:26" ht="15.75" customHeight="1" x14ac:dyDescent="0.3">
      <c r="B601" s="18"/>
      <c r="C601" s="18"/>
      <c r="D601" s="18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2:26" ht="15.75" customHeight="1" x14ac:dyDescent="0.3">
      <c r="B602" s="18"/>
      <c r="C602" s="18"/>
      <c r="D602" s="18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2:26" ht="15.75" customHeight="1" x14ac:dyDescent="0.3">
      <c r="B603" s="18"/>
      <c r="C603" s="18"/>
      <c r="D603" s="18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2:26" ht="15.75" customHeight="1" x14ac:dyDescent="0.3">
      <c r="B604" s="18"/>
      <c r="C604" s="18"/>
      <c r="D604" s="18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2:26" ht="15.75" customHeight="1" x14ac:dyDescent="0.3">
      <c r="B605" s="18"/>
      <c r="C605" s="18"/>
      <c r="D605" s="18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2:26" ht="15.75" customHeight="1" x14ac:dyDescent="0.3">
      <c r="B606" s="18"/>
      <c r="C606" s="18"/>
      <c r="D606" s="18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2:26" ht="15.75" customHeight="1" x14ac:dyDescent="0.3">
      <c r="B607" s="18"/>
      <c r="C607" s="18"/>
      <c r="D607" s="18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2:26" ht="15.75" customHeight="1" x14ac:dyDescent="0.3">
      <c r="B608" s="18"/>
      <c r="C608" s="18"/>
      <c r="D608" s="18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2:26" ht="15.75" customHeight="1" x14ac:dyDescent="0.3">
      <c r="B609" s="18"/>
      <c r="C609" s="18"/>
      <c r="D609" s="18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2:26" ht="15.75" customHeight="1" x14ac:dyDescent="0.3">
      <c r="B610" s="18"/>
      <c r="C610" s="18"/>
      <c r="D610" s="18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2:26" ht="15.75" customHeight="1" x14ac:dyDescent="0.3">
      <c r="B611" s="18"/>
      <c r="C611" s="18"/>
      <c r="D611" s="18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2:26" ht="15.75" customHeight="1" x14ac:dyDescent="0.3">
      <c r="B612" s="18"/>
      <c r="C612" s="18"/>
      <c r="D612" s="18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2:26" ht="15.75" customHeight="1" x14ac:dyDescent="0.3">
      <c r="B613" s="18"/>
      <c r="C613" s="18"/>
      <c r="D613" s="18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2:26" ht="15.75" customHeight="1" x14ac:dyDescent="0.3">
      <c r="B614" s="18"/>
      <c r="C614" s="18"/>
      <c r="D614" s="18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2:26" ht="15.75" customHeight="1" x14ac:dyDescent="0.3">
      <c r="B615" s="18"/>
      <c r="C615" s="18"/>
      <c r="D615" s="18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2:26" ht="15.75" customHeight="1" x14ac:dyDescent="0.3">
      <c r="B616" s="18"/>
      <c r="C616" s="18"/>
      <c r="D616" s="18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2:26" ht="15.75" customHeight="1" x14ac:dyDescent="0.3">
      <c r="B617" s="18"/>
      <c r="C617" s="18"/>
      <c r="D617" s="18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2:26" ht="15.75" customHeight="1" x14ac:dyDescent="0.3">
      <c r="B618" s="18"/>
      <c r="C618" s="18"/>
      <c r="D618" s="18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2:26" ht="15.75" customHeight="1" x14ac:dyDescent="0.3">
      <c r="B619" s="18"/>
      <c r="C619" s="18"/>
      <c r="D619" s="18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2:26" ht="15.75" customHeight="1" x14ac:dyDescent="0.3">
      <c r="B620" s="18"/>
      <c r="C620" s="18"/>
      <c r="D620" s="18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2:26" ht="15.75" customHeight="1" x14ac:dyDescent="0.3">
      <c r="B621" s="18"/>
      <c r="C621" s="18"/>
      <c r="D621" s="18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2:26" ht="15.75" customHeight="1" x14ac:dyDescent="0.3">
      <c r="B622" s="18"/>
      <c r="C622" s="18"/>
      <c r="D622" s="18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2:26" ht="15.75" customHeight="1" x14ac:dyDescent="0.3">
      <c r="B623" s="18"/>
      <c r="C623" s="18"/>
      <c r="D623" s="18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2:26" ht="15.75" customHeight="1" x14ac:dyDescent="0.3">
      <c r="B624" s="18"/>
      <c r="C624" s="18"/>
      <c r="D624" s="18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2:26" ht="15.75" customHeight="1" x14ac:dyDescent="0.3">
      <c r="B625" s="18"/>
      <c r="C625" s="18"/>
      <c r="D625" s="18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2:26" ht="15.75" customHeight="1" x14ac:dyDescent="0.3">
      <c r="B626" s="18"/>
      <c r="C626" s="18"/>
      <c r="D626" s="18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2:26" ht="15.75" customHeight="1" x14ac:dyDescent="0.3">
      <c r="B627" s="18"/>
      <c r="C627" s="18"/>
      <c r="D627" s="18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2:26" ht="15.75" customHeight="1" x14ac:dyDescent="0.3">
      <c r="B628" s="18"/>
      <c r="C628" s="18"/>
      <c r="D628" s="18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2:26" ht="15.75" customHeight="1" x14ac:dyDescent="0.3">
      <c r="B629" s="18"/>
      <c r="C629" s="18"/>
      <c r="D629" s="18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2:26" ht="15.75" customHeight="1" x14ac:dyDescent="0.3">
      <c r="B630" s="18"/>
      <c r="C630" s="18"/>
      <c r="D630" s="18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2:26" ht="15.75" customHeight="1" x14ac:dyDescent="0.3">
      <c r="B631" s="18"/>
      <c r="C631" s="18"/>
      <c r="D631" s="18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2:26" ht="15.75" customHeight="1" x14ac:dyDescent="0.3">
      <c r="B632" s="18"/>
      <c r="C632" s="18"/>
      <c r="D632" s="18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2:26" ht="15.75" customHeight="1" x14ac:dyDescent="0.3">
      <c r="B633" s="18"/>
      <c r="C633" s="18"/>
      <c r="D633" s="18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2:26" ht="15.75" customHeight="1" x14ac:dyDescent="0.3">
      <c r="B634" s="18"/>
      <c r="C634" s="18"/>
      <c r="D634" s="18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2:26" ht="15.75" customHeight="1" x14ac:dyDescent="0.3">
      <c r="B635" s="18"/>
      <c r="C635" s="18"/>
      <c r="D635" s="18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2:26" ht="15.75" customHeight="1" x14ac:dyDescent="0.3">
      <c r="B636" s="18"/>
      <c r="C636" s="18"/>
      <c r="D636" s="18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2:26" ht="15.75" customHeight="1" x14ac:dyDescent="0.3">
      <c r="B637" s="18"/>
      <c r="C637" s="18"/>
      <c r="D637" s="18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2:26" ht="15.75" customHeight="1" x14ac:dyDescent="0.3">
      <c r="B638" s="18"/>
      <c r="C638" s="18"/>
      <c r="D638" s="18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2:26" ht="15.75" customHeight="1" x14ac:dyDescent="0.3">
      <c r="B639" s="18"/>
      <c r="C639" s="18"/>
      <c r="D639" s="18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2:26" ht="15.75" customHeight="1" x14ac:dyDescent="0.3">
      <c r="B640" s="18"/>
      <c r="C640" s="18"/>
      <c r="D640" s="18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2:26" ht="15.75" customHeight="1" x14ac:dyDescent="0.3">
      <c r="B641" s="18"/>
      <c r="C641" s="18"/>
      <c r="D641" s="18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2:26" ht="15.75" customHeight="1" x14ac:dyDescent="0.3">
      <c r="B642" s="18"/>
      <c r="C642" s="18"/>
      <c r="D642" s="18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2:26" ht="15.75" customHeight="1" x14ac:dyDescent="0.3">
      <c r="B643" s="18"/>
      <c r="C643" s="18"/>
      <c r="D643" s="18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2:26" ht="15.75" customHeight="1" x14ac:dyDescent="0.3">
      <c r="B644" s="18"/>
      <c r="C644" s="18"/>
      <c r="D644" s="18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2:26" ht="15.75" customHeight="1" x14ac:dyDescent="0.3">
      <c r="B645" s="18"/>
      <c r="C645" s="18"/>
      <c r="D645" s="18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2:26" ht="15.75" customHeight="1" x14ac:dyDescent="0.3">
      <c r="B646" s="18"/>
      <c r="C646" s="18"/>
      <c r="D646" s="18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2:26" ht="15.75" customHeight="1" x14ac:dyDescent="0.3">
      <c r="B647" s="18"/>
      <c r="C647" s="18"/>
      <c r="D647" s="18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2:26" ht="15.75" customHeight="1" x14ac:dyDescent="0.3">
      <c r="B648" s="18"/>
      <c r="C648" s="18"/>
      <c r="D648" s="18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2:26" ht="15.75" customHeight="1" x14ac:dyDescent="0.3">
      <c r="B649" s="18"/>
      <c r="C649" s="18"/>
      <c r="D649" s="18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2:26" ht="15.75" customHeight="1" x14ac:dyDescent="0.3">
      <c r="B650" s="18"/>
      <c r="C650" s="18"/>
      <c r="D650" s="18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2:26" ht="15.75" customHeight="1" x14ac:dyDescent="0.3">
      <c r="B651" s="18"/>
      <c r="C651" s="18"/>
      <c r="D651" s="18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2:26" ht="15.75" customHeight="1" x14ac:dyDescent="0.3">
      <c r="B652" s="18"/>
      <c r="C652" s="18"/>
      <c r="D652" s="18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2:26" ht="15.75" customHeight="1" x14ac:dyDescent="0.3">
      <c r="B653" s="18"/>
      <c r="C653" s="18"/>
      <c r="D653" s="18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2:26" ht="15.75" customHeight="1" x14ac:dyDescent="0.3">
      <c r="B654" s="18"/>
      <c r="C654" s="18"/>
      <c r="D654" s="18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2:26" ht="15.75" customHeight="1" x14ac:dyDescent="0.3">
      <c r="B655" s="18"/>
      <c r="C655" s="18"/>
      <c r="D655" s="18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2:26" ht="15.75" customHeight="1" x14ac:dyDescent="0.3">
      <c r="B656" s="18"/>
      <c r="C656" s="18"/>
      <c r="D656" s="18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2:26" ht="15.75" customHeight="1" x14ac:dyDescent="0.3">
      <c r="B657" s="18"/>
      <c r="C657" s="18"/>
      <c r="D657" s="18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2:26" ht="15.75" customHeight="1" x14ac:dyDescent="0.3">
      <c r="B658" s="18"/>
      <c r="C658" s="18"/>
      <c r="D658" s="18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2:26" ht="15.75" customHeight="1" x14ac:dyDescent="0.3">
      <c r="B659" s="18"/>
      <c r="C659" s="18"/>
      <c r="D659" s="18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2:26" ht="15.75" customHeight="1" x14ac:dyDescent="0.3">
      <c r="B660" s="18"/>
      <c r="C660" s="18"/>
      <c r="D660" s="18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2:26" ht="15.75" customHeight="1" x14ac:dyDescent="0.3">
      <c r="B661" s="18"/>
      <c r="C661" s="18"/>
      <c r="D661" s="18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2:26" ht="15.75" customHeight="1" x14ac:dyDescent="0.3">
      <c r="B662" s="18"/>
      <c r="C662" s="18"/>
      <c r="D662" s="18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2:26" ht="15.75" customHeight="1" x14ac:dyDescent="0.3">
      <c r="B663" s="18"/>
      <c r="C663" s="18"/>
      <c r="D663" s="18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2:26" ht="15.75" customHeight="1" x14ac:dyDescent="0.3">
      <c r="B664" s="18"/>
      <c r="C664" s="18"/>
      <c r="D664" s="18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2:26" ht="15.75" customHeight="1" x14ac:dyDescent="0.3">
      <c r="B665" s="18"/>
      <c r="C665" s="18"/>
      <c r="D665" s="18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2:26" ht="15.75" customHeight="1" x14ac:dyDescent="0.3">
      <c r="B666" s="18"/>
      <c r="C666" s="18"/>
      <c r="D666" s="18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2:26" ht="15.75" customHeight="1" x14ac:dyDescent="0.3">
      <c r="B667" s="18"/>
      <c r="C667" s="18"/>
      <c r="D667" s="18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2:26" ht="15.75" customHeight="1" x14ac:dyDescent="0.3">
      <c r="B668" s="18"/>
      <c r="C668" s="18"/>
      <c r="D668" s="18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2:26" ht="15.75" customHeight="1" x14ac:dyDescent="0.3">
      <c r="B669" s="18"/>
      <c r="C669" s="18"/>
      <c r="D669" s="18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2:26" ht="15.75" customHeight="1" x14ac:dyDescent="0.3">
      <c r="B670" s="18"/>
      <c r="C670" s="18"/>
      <c r="D670" s="18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2:26" ht="15.75" customHeight="1" x14ac:dyDescent="0.3">
      <c r="B671" s="18"/>
      <c r="C671" s="18"/>
      <c r="D671" s="18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2:26" ht="15.75" customHeight="1" x14ac:dyDescent="0.3">
      <c r="B672" s="18"/>
      <c r="C672" s="18"/>
      <c r="D672" s="18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2:26" ht="15.75" customHeight="1" x14ac:dyDescent="0.3">
      <c r="B673" s="18"/>
      <c r="C673" s="18"/>
      <c r="D673" s="18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2:26" ht="15.75" customHeight="1" x14ac:dyDescent="0.3">
      <c r="B674" s="18"/>
      <c r="C674" s="18"/>
      <c r="D674" s="18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2:26" ht="15.75" customHeight="1" x14ac:dyDescent="0.3">
      <c r="B675" s="18"/>
      <c r="C675" s="18"/>
      <c r="D675" s="18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2:26" ht="15.75" customHeight="1" x14ac:dyDescent="0.3">
      <c r="B676" s="18"/>
      <c r="C676" s="18"/>
      <c r="D676" s="18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2:26" ht="15.75" customHeight="1" x14ac:dyDescent="0.3">
      <c r="B677" s="18"/>
      <c r="C677" s="18"/>
      <c r="D677" s="18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2:26" ht="15.75" customHeight="1" x14ac:dyDescent="0.3">
      <c r="B678" s="18"/>
      <c r="C678" s="18"/>
      <c r="D678" s="18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2:26" ht="15.75" customHeight="1" x14ac:dyDescent="0.3">
      <c r="B679" s="18"/>
      <c r="C679" s="18"/>
      <c r="D679" s="18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2:26" ht="15.75" customHeight="1" x14ac:dyDescent="0.3">
      <c r="B680" s="18"/>
      <c r="C680" s="18"/>
      <c r="D680" s="18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2:26" ht="15.75" customHeight="1" x14ac:dyDescent="0.3">
      <c r="B681" s="18"/>
      <c r="C681" s="18"/>
      <c r="D681" s="18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2:26" ht="15.75" customHeight="1" x14ac:dyDescent="0.3">
      <c r="B682" s="18"/>
      <c r="C682" s="18"/>
      <c r="D682" s="18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2:26" ht="15.75" customHeight="1" x14ac:dyDescent="0.3">
      <c r="B683" s="18"/>
      <c r="C683" s="18"/>
      <c r="D683" s="18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2:26" ht="15.75" customHeight="1" x14ac:dyDescent="0.3">
      <c r="B684" s="18"/>
      <c r="C684" s="18"/>
      <c r="D684" s="18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2:26" ht="15.75" customHeight="1" x14ac:dyDescent="0.3">
      <c r="B685" s="18"/>
      <c r="C685" s="18"/>
      <c r="D685" s="18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2:26" ht="15.75" customHeight="1" x14ac:dyDescent="0.3">
      <c r="B686" s="18"/>
      <c r="C686" s="18"/>
      <c r="D686" s="18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2:26" ht="15.75" customHeight="1" x14ac:dyDescent="0.3">
      <c r="B687" s="18"/>
      <c r="C687" s="18"/>
      <c r="D687" s="18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2:26" ht="15.75" customHeight="1" x14ac:dyDescent="0.3">
      <c r="B688" s="18"/>
      <c r="C688" s="18"/>
      <c r="D688" s="18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2:26" ht="15.75" customHeight="1" x14ac:dyDescent="0.3">
      <c r="B689" s="18"/>
      <c r="C689" s="18"/>
      <c r="D689" s="18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2:26" ht="15.75" customHeight="1" x14ac:dyDescent="0.3">
      <c r="B690" s="18"/>
      <c r="C690" s="18"/>
      <c r="D690" s="18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2:26" ht="15.75" customHeight="1" x14ac:dyDescent="0.3">
      <c r="B691" s="18"/>
      <c r="C691" s="18"/>
      <c r="D691" s="18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2:26" ht="15.75" customHeight="1" x14ac:dyDescent="0.3">
      <c r="B692" s="18"/>
      <c r="C692" s="18"/>
      <c r="D692" s="18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2:26" ht="15.75" customHeight="1" x14ac:dyDescent="0.3">
      <c r="B693" s="18"/>
      <c r="C693" s="18"/>
      <c r="D693" s="18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2:26" ht="15.75" customHeight="1" x14ac:dyDescent="0.3">
      <c r="B694" s="18"/>
      <c r="C694" s="18"/>
      <c r="D694" s="18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2:26" ht="15.75" customHeight="1" x14ac:dyDescent="0.3">
      <c r="B695" s="18"/>
      <c r="C695" s="18"/>
      <c r="D695" s="18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2:26" ht="15.75" customHeight="1" x14ac:dyDescent="0.3">
      <c r="B696" s="18"/>
      <c r="C696" s="18"/>
      <c r="D696" s="18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2:26" ht="15.75" customHeight="1" x14ac:dyDescent="0.3">
      <c r="B697" s="18"/>
      <c r="C697" s="18"/>
      <c r="D697" s="18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2:26" ht="15.75" customHeight="1" x14ac:dyDescent="0.3">
      <c r="B698" s="18"/>
      <c r="C698" s="18"/>
      <c r="D698" s="18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2:26" ht="15.75" customHeight="1" x14ac:dyDescent="0.3">
      <c r="B699" s="18"/>
      <c r="C699" s="18"/>
      <c r="D699" s="18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2:26" ht="15.75" customHeight="1" x14ac:dyDescent="0.3">
      <c r="B700" s="18"/>
      <c r="C700" s="18"/>
      <c r="D700" s="18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2:26" ht="15.75" customHeight="1" x14ac:dyDescent="0.3">
      <c r="B701" s="18"/>
      <c r="C701" s="18"/>
      <c r="D701" s="18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2:26" ht="15.75" customHeight="1" x14ac:dyDescent="0.3">
      <c r="B702" s="18"/>
      <c r="C702" s="18"/>
      <c r="D702" s="18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2:26" ht="15.75" customHeight="1" x14ac:dyDescent="0.3">
      <c r="B703" s="18"/>
      <c r="C703" s="18"/>
      <c r="D703" s="18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2:26" ht="15.75" customHeight="1" x14ac:dyDescent="0.3">
      <c r="B704" s="18"/>
      <c r="C704" s="18"/>
      <c r="D704" s="18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2:26" ht="15.75" customHeight="1" x14ac:dyDescent="0.3">
      <c r="B705" s="18"/>
      <c r="C705" s="18"/>
      <c r="D705" s="18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2:26" ht="15.75" customHeight="1" x14ac:dyDescent="0.3">
      <c r="B706" s="18"/>
      <c r="C706" s="18"/>
      <c r="D706" s="18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2:26" ht="15.75" customHeight="1" x14ac:dyDescent="0.3">
      <c r="B707" s="18"/>
      <c r="C707" s="18"/>
      <c r="D707" s="18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2:26" ht="15.75" customHeight="1" x14ac:dyDescent="0.3">
      <c r="B708" s="18"/>
      <c r="C708" s="18"/>
      <c r="D708" s="18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2:26" ht="15.75" customHeight="1" x14ac:dyDescent="0.3">
      <c r="B709" s="18"/>
      <c r="C709" s="18"/>
      <c r="D709" s="18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2:26" ht="15.75" customHeight="1" x14ac:dyDescent="0.3">
      <c r="B710" s="18"/>
      <c r="C710" s="18"/>
      <c r="D710" s="18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2:26" ht="15.75" customHeight="1" x14ac:dyDescent="0.3">
      <c r="B711" s="18"/>
      <c r="C711" s="18"/>
      <c r="D711" s="18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2:26" ht="15.75" customHeight="1" x14ac:dyDescent="0.3">
      <c r="B712" s="18"/>
      <c r="C712" s="18"/>
      <c r="D712" s="18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2:26" ht="15.75" customHeight="1" x14ac:dyDescent="0.3">
      <c r="B713" s="18"/>
      <c r="C713" s="18"/>
      <c r="D713" s="18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2:26" ht="15.75" customHeight="1" x14ac:dyDescent="0.3">
      <c r="B714" s="18"/>
      <c r="C714" s="18"/>
      <c r="D714" s="18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2:26" ht="15.75" customHeight="1" x14ac:dyDescent="0.3">
      <c r="B715" s="18"/>
      <c r="C715" s="18"/>
      <c r="D715" s="18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2:26" ht="15.75" customHeight="1" x14ac:dyDescent="0.3">
      <c r="B716" s="18"/>
      <c r="C716" s="18"/>
      <c r="D716" s="18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2:26" ht="15.75" customHeight="1" x14ac:dyDescent="0.3">
      <c r="B717" s="18"/>
      <c r="C717" s="18"/>
      <c r="D717" s="18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2:26" ht="15.75" customHeight="1" x14ac:dyDescent="0.3">
      <c r="B718" s="18"/>
      <c r="C718" s="18"/>
      <c r="D718" s="18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2:26" ht="15.75" customHeight="1" x14ac:dyDescent="0.3">
      <c r="B719" s="18"/>
      <c r="C719" s="18"/>
      <c r="D719" s="18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2:26" ht="15.75" customHeight="1" x14ac:dyDescent="0.3">
      <c r="B720" s="18"/>
      <c r="C720" s="18"/>
      <c r="D720" s="18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2:26" ht="15.75" customHeight="1" x14ac:dyDescent="0.3">
      <c r="B721" s="18"/>
      <c r="C721" s="18"/>
      <c r="D721" s="18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2:26" ht="15.75" customHeight="1" x14ac:dyDescent="0.3">
      <c r="B722" s="18"/>
      <c r="C722" s="18"/>
      <c r="D722" s="18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2:26" ht="15.75" customHeight="1" x14ac:dyDescent="0.3">
      <c r="B723" s="18"/>
      <c r="C723" s="18"/>
      <c r="D723" s="18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2:26" ht="15.75" customHeight="1" x14ac:dyDescent="0.3">
      <c r="B724" s="18"/>
      <c r="C724" s="18"/>
      <c r="D724" s="18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2:26" ht="15.75" customHeight="1" x14ac:dyDescent="0.3">
      <c r="B725" s="18"/>
      <c r="C725" s="18"/>
      <c r="D725" s="18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2:26" ht="15.75" customHeight="1" x14ac:dyDescent="0.3">
      <c r="B726" s="18"/>
      <c r="C726" s="18"/>
      <c r="D726" s="18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2:26" ht="15.75" customHeight="1" x14ac:dyDescent="0.3">
      <c r="B727" s="18"/>
      <c r="C727" s="18"/>
      <c r="D727" s="18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2:26" ht="15.75" customHeight="1" x14ac:dyDescent="0.3">
      <c r="B728" s="18"/>
      <c r="C728" s="18"/>
      <c r="D728" s="18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2:26" ht="15.75" customHeight="1" x14ac:dyDescent="0.3">
      <c r="B729" s="18"/>
      <c r="C729" s="18"/>
      <c r="D729" s="18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2:26" ht="15.75" customHeight="1" x14ac:dyDescent="0.3">
      <c r="B730" s="18"/>
      <c r="C730" s="18"/>
      <c r="D730" s="18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2:26" ht="15.75" customHeight="1" x14ac:dyDescent="0.3">
      <c r="B731" s="18"/>
      <c r="C731" s="18"/>
      <c r="D731" s="18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2:26" ht="15.75" customHeight="1" x14ac:dyDescent="0.3">
      <c r="B732" s="18"/>
      <c r="C732" s="18"/>
      <c r="D732" s="18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2:26" ht="15.75" customHeight="1" x14ac:dyDescent="0.3">
      <c r="B733" s="18"/>
      <c r="C733" s="18"/>
      <c r="D733" s="18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2:26" ht="15.75" customHeight="1" x14ac:dyDescent="0.3">
      <c r="B734" s="18"/>
      <c r="C734" s="18"/>
      <c r="D734" s="18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2:26" ht="15.75" customHeight="1" x14ac:dyDescent="0.3">
      <c r="B735" s="18"/>
      <c r="C735" s="18"/>
      <c r="D735" s="18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2:26" ht="15.75" customHeight="1" x14ac:dyDescent="0.3">
      <c r="B736" s="18"/>
      <c r="C736" s="18"/>
      <c r="D736" s="18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2:26" ht="15.75" customHeight="1" x14ac:dyDescent="0.3">
      <c r="B737" s="18"/>
      <c r="C737" s="18"/>
      <c r="D737" s="18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2:26" ht="15.75" customHeight="1" x14ac:dyDescent="0.3">
      <c r="B738" s="18"/>
      <c r="C738" s="18"/>
      <c r="D738" s="18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2:26" ht="15.75" customHeight="1" x14ac:dyDescent="0.3">
      <c r="B739" s="18"/>
      <c r="C739" s="18"/>
      <c r="D739" s="18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2:26" ht="15.75" customHeight="1" x14ac:dyDescent="0.3">
      <c r="B740" s="18"/>
      <c r="C740" s="18"/>
      <c r="D740" s="18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2:26" ht="15.75" customHeight="1" x14ac:dyDescent="0.3">
      <c r="B741" s="18"/>
      <c r="C741" s="18"/>
      <c r="D741" s="18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2:26" ht="15.75" customHeight="1" x14ac:dyDescent="0.3">
      <c r="B742" s="18"/>
      <c r="C742" s="18"/>
      <c r="D742" s="18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2:26" ht="15.75" customHeight="1" x14ac:dyDescent="0.3">
      <c r="B743" s="18"/>
      <c r="C743" s="18"/>
      <c r="D743" s="18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2:26" ht="15.75" customHeight="1" x14ac:dyDescent="0.3">
      <c r="B744" s="18"/>
      <c r="C744" s="18"/>
      <c r="D744" s="18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2:26" ht="15.75" customHeight="1" x14ac:dyDescent="0.3">
      <c r="B745" s="18"/>
      <c r="C745" s="18"/>
      <c r="D745" s="18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2:26" ht="15.75" customHeight="1" x14ac:dyDescent="0.3">
      <c r="B746" s="18"/>
      <c r="C746" s="18"/>
      <c r="D746" s="18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2:26" ht="15.75" customHeight="1" x14ac:dyDescent="0.3">
      <c r="B747" s="18"/>
      <c r="C747" s="18"/>
      <c r="D747" s="18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2:26" ht="15.75" customHeight="1" x14ac:dyDescent="0.3">
      <c r="B748" s="18"/>
      <c r="C748" s="18"/>
      <c r="D748" s="18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2:26" ht="15.75" customHeight="1" x14ac:dyDescent="0.3">
      <c r="B749" s="18"/>
      <c r="C749" s="18"/>
      <c r="D749" s="18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2:26" ht="15.75" customHeight="1" x14ac:dyDescent="0.3">
      <c r="B750" s="18"/>
      <c r="C750" s="18"/>
      <c r="D750" s="18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2:26" ht="15.75" customHeight="1" x14ac:dyDescent="0.3">
      <c r="B751" s="18"/>
      <c r="C751" s="18"/>
      <c r="D751" s="18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2:26" ht="15.75" customHeight="1" x14ac:dyDescent="0.3">
      <c r="B752" s="18"/>
      <c r="C752" s="18"/>
      <c r="D752" s="18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2:26" ht="15.75" customHeight="1" x14ac:dyDescent="0.3">
      <c r="B753" s="18"/>
      <c r="C753" s="18"/>
      <c r="D753" s="18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2:26" ht="15.75" customHeight="1" x14ac:dyDescent="0.3">
      <c r="B754" s="18"/>
      <c r="C754" s="18"/>
      <c r="D754" s="18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2:26" ht="15.75" customHeight="1" x14ac:dyDescent="0.3">
      <c r="B755" s="18"/>
      <c r="C755" s="18"/>
      <c r="D755" s="18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2:26" ht="15.75" customHeight="1" x14ac:dyDescent="0.3">
      <c r="B756" s="18"/>
      <c r="C756" s="18"/>
      <c r="D756" s="18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2:26" ht="15.75" customHeight="1" x14ac:dyDescent="0.3">
      <c r="B757" s="18"/>
      <c r="C757" s="18"/>
      <c r="D757" s="18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2:26" ht="15.75" customHeight="1" x14ac:dyDescent="0.3">
      <c r="B758" s="18"/>
      <c r="C758" s="18"/>
      <c r="D758" s="18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2:26" ht="15.75" customHeight="1" x14ac:dyDescent="0.3">
      <c r="B759" s="18"/>
      <c r="C759" s="18"/>
      <c r="D759" s="18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2:26" ht="15.75" customHeight="1" x14ac:dyDescent="0.3">
      <c r="B760" s="18"/>
      <c r="C760" s="18"/>
      <c r="D760" s="18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2:26" ht="15.75" customHeight="1" x14ac:dyDescent="0.3">
      <c r="B761" s="18"/>
      <c r="C761" s="18"/>
      <c r="D761" s="18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2:26" ht="15.75" customHeight="1" x14ac:dyDescent="0.3">
      <c r="B762" s="18"/>
      <c r="C762" s="18"/>
      <c r="D762" s="18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2:26" ht="15.75" customHeight="1" x14ac:dyDescent="0.3">
      <c r="B763" s="18"/>
      <c r="C763" s="18"/>
      <c r="D763" s="18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2:26" ht="15.75" customHeight="1" x14ac:dyDescent="0.3">
      <c r="B764" s="18"/>
      <c r="C764" s="18"/>
      <c r="D764" s="18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2:26" ht="15.75" customHeight="1" x14ac:dyDescent="0.3">
      <c r="B765" s="18"/>
      <c r="C765" s="18"/>
      <c r="D765" s="18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2:26" ht="15.75" customHeight="1" x14ac:dyDescent="0.3">
      <c r="B766" s="18"/>
      <c r="C766" s="18"/>
      <c r="D766" s="18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2:26" ht="15.75" customHeight="1" x14ac:dyDescent="0.3">
      <c r="B767" s="18"/>
      <c r="C767" s="18"/>
      <c r="D767" s="18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2:26" ht="15.75" customHeight="1" x14ac:dyDescent="0.3">
      <c r="B768" s="18"/>
      <c r="C768" s="18"/>
      <c r="D768" s="18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2:26" ht="15.75" customHeight="1" x14ac:dyDescent="0.3">
      <c r="B769" s="18"/>
      <c r="C769" s="18"/>
      <c r="D769" s="18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2:26" ht="15.75" customHeight="1" x14ac:dyDescent="0.3">
      <c r="B770" s="18"/>
      <c r="C770" s="18"/>
      <c r="D770" s="18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2:26" ht="15.75" customHeight="1" x14ac:dyDescent="0.3">
      <c r="B771" s="18"/>
      <c r="C771" s="18"/>
      <c r="D771" s="18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2:26" ht="15.75" customHeight="1" x14ac:dyDescent="0.3">
      <c r="B772" s="18"/>
      <c r="C772" s="18"/>
      <c r="D772" s="18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2:26" ht="15.75" customHeight="1" x14ac:dyDescent="0.3">
      <c r="B773" s="18"/>
      <c r="C773" s="18"/>
      <c r="D773" s="18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2:26" ht="15.75" customHeight="1" x14ac:dyDescent="0.3">
      <c r="B774" s="18"/>
      <c r="C774" s="18"/>
      <c r="D774" s="18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2:26" ht="15.75" customHeight="1" x14ac:dyDescent="0.3">
      <c r="B775" s="18"/>
      <c r="C775" s="18"/>
      <c r="D775" s="18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2:26" ht="15.75" customHeight="1" x14ac:dyDescent="0.3">
      <c r="B776" s="18"/>
      <c r="C776" s="18"/>
      <c r="D776" s="18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2:26" ht="15.75" customHeight="1" x14ac:dyDescent="0.3">
      <c r="B777" s="18"/>
      <c r="C777" s="18"/>
      <c r="D777" s="18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2:26" ht="15.75" customHeight="1" x14ac:dyDescent="0.3">
      <c r="B778" s="18"/>
      <c r="C778" s="18"/>
      <c r="D778" s="18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2:26" ht="15.75" customHeight="1" x14ac:dyDescent="0.3">
      <c r="B779" s="18"/>
      <c r="C779" s="18"/>
      <c r="D779" s="18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2:26" ht="15.75" customHeight="1" x14ac:dyDescent="0.3">
      <c r="B780" s="18"/>
      <c r="C780" s="18"/>
      <c r="D780" s="18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2:26" ht="15.75" customHeight="1" x14ac:dyDescent="0.3">
      <c r="B781" s="18"/>
      <c r="C781" s="18"/>
      <c r="D781" s="18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2:26" ht="15.75" customHeight="1" x14ac:dyDescent="0.3">
      <c r="B782" s="18"/>
      <c r="C782" s="18"/>
      <c r="D782" s="18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2:26" ht="15.75" customHeight="1" x14ac:dyDescent="0.3">
      <c r="B783" s="18"/>
      <c r="C783" s="18"/>
      <c r="D783" s="18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2:26" ht="15.75" customHeight="1" x14ac:dyDescent="0.3">
      <c r="B784" s="18"/>
      <c r="C784" s="18"/>
      <c r="D784" s="18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2:26" ht="15.75" customHeight="1" x14ac:dyDescent="0.3">
      <c r="B785" s="18"/>
      <c r="C785" s="18"/>
      <c r="D785" s="18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2:26" ht="15.75" customHeight="1" x14ac:dyDescent="0.3">
      <c r="B786" s="18"/>
      <c r="C786" s="18"/>
      <c r="D786" s="18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2:26" ht="15.75" customHeight="1" x14ac:dyDescent="0.3">
      <c r="B787" s="18"/>
      <c r="C787" s="18"/>
      <c r="D787" s="18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2:26" ht="15.75" customHeight="1" x14ac:dyDescent="0.3">
      <c r="B788" s="18"/>
      <c r="C788" s="18"/>
      <c r="D788" s="18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2:26" ht="15.75" customHeight="1" x14ac:dyDescent="0.3">
      <c r="B789" s="18"/>
      <c r="C789" s="18"/>
      <c r="D789" s="18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2:26" ht="15.75" customHeight="1" x14ac:dyDescent="0.3">
      <c r="B790" s="18"/>
      <c r="C790" s="18"/>
      <c r="D790" s="18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2:26" ht="15.75" customHeight="1" x14ac:dyDescent="0.3">
      <c r="B791" s="18"/>
      <c r="C791" s="18"/>
      <c r="D791" s="18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2:26" ht="15.75" customHeight="1" x14ac:dyDescent="0.3">
      <c r="B792" s="18"/>
      <c r="C792" s="18"/>
      <c r="D792" s="18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2:26" ht="15.75" customHeight="1" x14ac:dyDescent="0.3">
      <c r="B793" s="18"/>
      <c r="C793" s="18"/>
      <c r="D793" s="18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2:26" ht="15.75" customHeight="1" x14ac:dyDescent="0.3">
      <c r="B794" s="18"/>
      <c r="C794" s="18"/>
      <c r="D794" s="18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2:26" ht="15.75" customHeight="1" x14ac:dyDescent="0.3">
      <c r="B795" s="18"/>
      <c r="C795" s="18"/>
      <c r="D795" s="18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2:26" ht="15.75" customHeight="1" x14ac:dyDescent="0.3">
      <c r="B796" s="18"/>
      <c r="C796" s="18"/>
      <c r="D796" s="18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2:26" ht="15.75" customHeight="1" x14ac:dyDescent="0.3">
      <c r="B797" s="18"/>
      <c r="C797" s="18"/>
      <c r="D797" s="18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2:26" ht="15.75" customHeight="1" x14ac:dyDescent="0.3">
      <c r="B798" s="18"/>
      <c r="C798" s="18"/>
      <c r="D798" s="18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2:26" ht="15.75" customHeight="1" x14ac:dyDescent="0.3">
      <c r="B799" s="18"/>
      <c r="C799" s="18"/>
      <c r="D799" s="18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2:26" ht="15.75" customHeight="1" x14ac:dyDescent="0.3">
      <c r="B800" s="18"/>
      <c r="C800" s="18"/>
      <c r="D800" s="18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2:26" ht="15.75" customHeight="1" x14ac:dyDescent="0.3">
      <c r="B801" s="18"/>
      <c r="C801" s="18"/>
      <c r="D801" s="18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2:26" ht="15.75" customHeight="1" x14ac:dyDescent="0.3">
      <c r="B802" s="18"/>
      <c r="C802" s="18"/>
      <c r="D802" s="18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2:26" ht="15.75" customHeight="1" x14ac:dyDescent="0.3">
      <c r="B803" s="18"/>
      <c r="C803" s="18"/>
      <c r="D803" s="18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2:26" ht="15.75" customHeight="1" x14ac:dyDescent="0.3">
      <c r="B804" s="18"/>
      <c r="C804" s="18"/>
      <c r="D804" s="18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2:26" ht="15.75" customHeight="1" x14ac:dyDescent="0.3">
      <c r="B805" s="18"/>
      <c r="C805" s="18"/>
      <c r="D805" s="18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2:26" ht="15.75" customHeight="1" x14ac:dyDescent="0.3">
      <c r="B806" s="18"/>
      <c r="C806" s="18"/>
      <c r="D806" s="18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2:26" ht="15.75" customHeight="1" x14ac:dyDescent="0.3">
      <c r="B807" s="18"/>
      <c r="C807" s="18"/>
      <c r="D807" s="18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2:26" ht="15.75" customHeight="1" x14ac:dyDescent="0.3">
      <c r="B808" s="18"/>
      <c r="C808" s="18"/>
      <c r="D808" s="18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2:26" ht="15.75" customHeight="1" x14ac:dyDescent="0.3">
      <c r="B809" s="18"/>
      <c r="C809" s="18"/>
      <c r="D809" s="18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2:26" ht="15.75" customHeight="1" x14ac:dyDescent="0.3">
      <c r="B810" s="18"/>
      <c r="C810" s="18"/>
      <c r="D810" s="18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2:26" ht="15.75" customHeight="1" x14ac:dyDescent="0.3">
      <c r="B811" s="18"/>
      <c r="C811" s="18"/>
      <c r="D811" s="18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2:26" ht="15.75" customHeight="1" x14ac:dyDescent="0.3">
      <c r="B812" s="18"/>
      <c r="C812" s="18"/>
      <c r="D812" s="18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2:26" ht="15.75" customHeight="1" x14ac:dyDescent="0.3">
      <c r="B813" s="18"/>
      <c r="C813" s="18"/>
      <c r="D813" s="18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2:26" ht="15.75" customHeight="1" x14ac:dyDescent="0.3">
      <c r="B814" s="18"/>
      <c r="C814" s="18"/>
      <c r="D814" s="18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2:26" ht="15.75" customHeight="1" x14ac:dyDescent="0.3">
      <c r="B815" s="18"/>
      <c r="C815" s="18"/>
      <c r="D815" s="18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2:26" ht="15.75" customHeight="1" x14ac:dyDescent="0.3">
      <c r="B816" s="18"/>
      <c r="C816" s="18"/>
      <c r="D816" s="18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2:26" ht="15.75" customHeight="1" x14ac:dyDescent="0.3">
      <c r="B817" s="18"/>
      <c r="C817" s="18"/>
      <c r="D817" s="18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2:26" ht="15.75" customHeight="1" x14ac:dyDescent="0.3">
      <c r="B818" s="18"/>
      <c r="C818" s="18"/>
      <c r="D818" s="18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2:26" ht="15.75" customHeight="1" x14ac:dyDescent="0.3">
      <c r="B819" s="18"/>
      <c r="C819" s="18"/>
      <c r="D819" s="18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2:26" ht="15.75" customHeight="1" x14ac:dyDescent="0.3">
      <c r="B820" s="18"/>
      <c r="C820" s="18"/>
      <c r="D820" s="18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2:26" ht="15.75" customHeight="1" x14ac:dyDescent="0.3">
      <c r="B821" s="18"/>
      <c r="C821" s="18"/>
      <c r="D821" s="18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2:26" ht="15.75" customHeight="1" x14ac:dyDescent="0.3">
      <c r="B822" s="18"/>
      <c r="C822" s="18"/>
      <c r="D822" s="18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2:26" ht="15.75" customHeight="1" x14ac:dyDescent="0.3">
      <c r="B823" s="18"/>
      <c r="C823" s="18"/>
      <c r="D823" s="18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2:26" ht="15.75" customHeight="1" x14ac:dyDescent="0.3">
      <c r="B824" s="18"/>
      <c r="C824" s="18"/>
      <c r="D824" s="18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2:26" ht="15.75" customHeight="1" x14ac:dyDescent="0.3">
      <c r="B825" s="18"/>
      <c r="C825" s="18"/>
      <c r="D825" s="18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2:26" ht="15.75" customHeight="1" x14ac:dyDescent="0.3">
      <c r="B826" s="18"/>
      <c r="C826" s="18"/>
      <c r="D826" s="18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2:26" ht="15.75" customHeight="1" x14ac:dyDescent="0.3">
      <c r="B827" s="18"/>
      <c r="C827" s="18"/>
      <c r="D827" s="18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2:26" ht="15.75" customHeight="1" x14ac:dyDescent="0.3">
      <c r="B828" s="18"/>
      <c r="C828" s="18"/>
      <c r="D828" s="18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2:26" ht="15.75" customHeight="1" x14ac:dyDescent="0.3">
      <c r="B829" s="18"/>
      <c r="C829" s="18"/>
      <c r="D829" s="18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2:26" ht="15.75" customHeight="1" x14ac:dyDescent="0.3">
      <c r="B830" s="18"/>
      <c r="C830" s="18"/>
      <c r="D830" s="18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2:26" ht="15.75" customHeight="1" x14ac:dyDescent="0.3">
      <c r="B831" s="18"/>
      <c r="C831" s="18"/>
      <c r="D831" s="18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2:26" ht="15.75" customHeight="1" x14ac:dyDescent="0.3">
      <c r="B832" s="18"/>
      <c r="C832" s="18"/>
      <c r="D832" s="18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2:26" ht="15.75" customHeight="1" x14ac:dyDescent="0.3">
      <c r="B833" s="18"/>
      <c r="C833" s="18"/>
      <c r="D833" s="18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2:26" ht="15.75" customHeight="1" x14ac:dyDescent="0.3">
      <c r="B834" s="18"/>
      <c r="C834" s="18"/>
      <c r="D834" s="18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2:26" ht="15.75" customHeight="1" x14ac:dyDescent="0.3">
      <c r="B835" s="18"/>
      <c r="C835" s="18"/>
      <c r="D835" s="18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2:26" ht="15.75" customHeight="1" x14ac:dyDescent="0.3">
      <c r="B836" s="18"/>
      <c r="C836" s="18"/>
      <c r="D836" s="18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2:26" ht="15.75" customHeight="1" x14ac:dyDescent="0.3">
      <c r="B837" s="18"/>
      <c r="C837" s="18"/>
      <c r="D837" s="18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2:26" ht="15.75" customHeight="1" x14ac:dyDescent="0.3">
      <c r="B838" s="18"/>
      <c r="C838" s="18"/>
      <c r="D838" s="18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2:26" ht="15.75" customHeight="1" x14ac:dyDescent="0.3">
      <c r="B839" s="18"/>
      <c r="C839" s="18"/>
      <c r="D839" s="18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2:26" ht="15.75" customHeight="1" x14ac:dyDescent="0.3">
      <c r="B840" s="18"/>
      <c r="C840" s="18"/>
      <c r="D840" s="18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2:26" ht="15.75" customHeight="1" x14ac:dyDescent="0.3">
      <c r="B841" s="18"/>
      <c r="C841" s="18"/>
      <c r="D841" s="18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2:26" ht="15.75" customHeight="1" x14ac:dyDescent="0.3">
      <c r="B842" s="18"/>
      <c r="C842" s="18"/>
      <c r="D842" s="18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2:26" ht="15.75" customHeight="1" x14ac:dyDescent="0.3">
      <c r="B843" s="18"/>
      <c r="C843" s="18"/>
      <c r="D843" s="18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2:26" ht="15.75" customHeight="1" x14ac:dyDescent="0.3">
      <c r="B844" s="18"/>
      <c r="C844" s="18"/>
      <c r="D844" s="18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2:26" ht="15.75" customHeight="1" x14ac:dyDescent="0.3">
      <c r="B845" s="18"/>
      <c r="C845" s="18"/>
      <c r="D845" s="18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2:26" ht="15.75" customHeight="1" x14ac:dyDescent="0.3">
      <c r="B846" s="18"/>
      <c r="C846" s="18"/>
      <c r="D846" s="18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2:26" ht="15.75" customHeight="1" x14ac:dyDescent="0.3">
      <c r="B847" s="18"/>
      <c r="C847" s="18"/>
      <c r="D847" s="18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2:26" ht="15.75" customHeight="1" x14ac:dyDescent="0.3">
      <c r="B848" s="18"/>
      <c r="C848" s="18"/>
      <c r="D848" s="18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2:26" ht="15.75" customHeight="1" x14ac:dyDescent="0.3">
      <c r="B849" s="18"/>
      <c r="C849" s="18"/>
      <c r="D849" s="18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2:26" ht="15.75" customHeight="1" x14ac:dyDescent="0.3">
      <c r="B850" s="18"/>
      <c r="C850" s="18"/>
      <c r="D850" s="18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2:26" ht="15.75" customHeight="1" x14ac:dyDescent="0.3">
      <c r="B851" s="18"/>
      <c r="C851" s="18"/>
      <c r="D851" s="18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2:26" ht="15.75" customHeight="1" x14ac:dyDescent="0.3">
      <c r="B852" s="18"/>
      <c r="C852" s="18"/>
      <c r="D852" s="18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2:26" ht="15.75" customHeight="1" x14ac:dyDescent="0.3">
      <c r="B853" s="18"/>
      <c r="C853" s="18"/>
      <c r="D853" s="18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2:26" ht="15.75" customHeight="1" x14ac:dyDescent="0.3">
      <c r="B854" s="18"/>
      <c r="C854" s="18"/>
      <c r="D854" s="18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2:26" ht="15.75" customHeight="1" x14ac:dyDescent="0.3">
      <c r="B855" s="18"/>
      <c r="C855" s="18"/>
      <c r="D855" s="18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2:26" ht="15.75" customHeight="1" x14ac:dyDescent="0.3">
      <c r="B856" s="18"/>
      <c r="C856" s="18"/>
      <c r="D856" s="18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2:26" ht="15.75" customHeight="1" x14ac:dyDescent="0.3">
      <c r="B857" s="18"/>
      <c r="C857" s="18"/>
      <c r="D857" s="18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2:26" ht="15.75" customHeight="1" x14ac:dyDescent="0.3">
      <c r="B858" s="18"/>
      <c r="C858" s="18"/>
      <c r="D858" s="18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2:26" ht="15.75" customHeight="1" x14ac:dyDescent="0.3">
      <c r="B859" s="18"/>
      <c r="C859" s="18"/>
      <c r="D859" s="18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2:26" ht="15.75" customHeight="1" x14ac:dyDescent="0.3">
      <c r="B860" s="18"/>
      <c r="C860" s="18"/>
      <c r="D860" s="18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2:26" ht="15.75" customHeight="1" x14ac:dyDescent="0.3">
      <c r="B861" s="18"/>
      <c r="C861" s="18"/>
      <c r="D861" s="18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2:26" ht="15.75" customHeight="1" x14ac:dyDescent="0.3">
      <c r="B862" s="18"/>
      <c r="C862" s="18"/>
      <c r="D862" s="18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2:26" ht="15.75" customHeight="1" x14ac:dyDescent="0.3">
      <c r="B863" s="18"/>
      <c r="C863" s="18"/>
      <c r="D863" s="18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2:26" ht="15.75" customHeight="1" x14ac:dyDescent="0.3">
      <c r="B864" s="18"/>
      <c r="C864" s="18"/>
      <c r="D864" s="18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2:26" ht="15.75" customHeight="1" x14ac:dyDescent="0.3">
      <c r="B865" s="18"/>
      <c r="C865" s="18"/>
      <c r="D865" s="18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2:26" ht="15.75" customHeight="1" x14ac:dyDescent="0.3">
      <c r="B866" s="18"/>
      <c r="C866" s="18"/>
      <c r="D866" s="18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2:26" ht="15.75" customHeight="1" x14ac:dyDescent="0.3">
      <c r="B867" s="18"/>
      <c r="C867" s="18"/>
      <c r="D867" s="18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2:26" ht="15.75" customHeight="1" x14ac:dyDescent="0.3">
      <c r="B868" s="18"/>
      <c r="C868" s="18"/>
      <c r="D868" s="18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2:26" ht="15.75" customHeight="1" x14ac:dyDescent="0.3">
      <c r="B869" s="18"/>
      <c r="C869" s="18"/>
      <c r="D869" s="18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2:26" ht="15.75" customHeight="1" x14ac:dyDescent="0.3">
      <c r="B870" s="18"/>
      <c r="C870" s="18"/>
      <c r="D870" s="18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2:26" ht="15.75" customHeight="1" x14ac:dyDescent="0.3">
      <c r="B871" s="18"/>
      <c r="C871" s="18"/>
      <c r="D871" s="18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2:26" ht="15.75" customHeight="1" x14ac:dyDescent="0.3">
      <c r="B872" s="18"/>
      <c r="C872" s="18"/>
      <c r="D872" s="18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2:26" ht="15.75" customHeight="1" x14ac:dyDescent="0.3">
      <c r="B873" s="18"/>
      <c r="C873" s="18"/>
      <c r="D873" s="18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2:26" ht="15.75" customHeight="1" x14ac:dyDescent="0.3">
      <c r="B874" s="18"/>
      <c r="C874" s="18"/>
      <c r="D874" s="18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2:26" ht="15.75" customHeight="1" x14ac:dyDescent="0.3">
      <c r="B875" s="18"/>
      <c r="C875" s="18"/>
      <c r="D875" s="18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2:26" ht="15.75" customHeight="1" x14ac:dyDescent="0.3">
      <c r="B876" s="18"/>
      <c r="C876" s="18"/>
      <c r="D876" s="18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2:26" ht="15.75" customHeight="1" x14ac:dyDescent="0.3">
      <c r="B877" s="18"/>
      <c r="C877" s="18"/>
      <c r="D877" s="18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2:26" ht="15.75" customHeight="1" x14ac:dyDescent="0.3">
      <c r="B878" s="18"/>
      <c r="C878" s="18"/>
      <c r="D878" s="18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2:26" ht="15.75" customHeight="1" x14ac:dyDescent="0.3">
      <c r="B879" s="18"/>
      <c r="C879" s="18"/>
      <c r="D879" s="18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2:26" ht="15.75" customHeight="1" x14ac:dyDescent="0.3">
      <c r="B880" s="18"/>
      <c r="C880" s="18"/>
      <c r="D880" s="18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2:26" ht="15.75" customHeight="1" x14ac:dyDescent="0.3">
      <c r="B881" s="18"/>
      <c r="C881" s="18"/>
      <c r="D881" s="18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2:26" ht="15.75" customHeight="1" x14ac:dyDescent="0.3">
      <c r="B882" s="18"/>
      <c r="C882" s="18"/>
      <c r="D882" s="18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2:26" ht="15.75" customHeight="1" x14ac:dyDescent="0.3">
      <c r="B883" s="18"/>
      <c r="C883" s="18"/>
      <c r="D883" s="18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2:26" ht="15.75" customHeight="1" x14ac:dyDescent="0.3">
      <c r="B884" s="18"/>
      <c r="C884" s="18"/>
      <c r="D884" s="18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2:26" ht="15.75" customHeight="1" x14ac:dyDescent="0.3">
      <c r="B885" s="18"/>
      <c r="C885" s="18"/>
      <c r="D885" s="18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2:26" ht="15.75" customHeight="1" x14ac:dyDescent="0.3">
      <c r="B886" s="18"/>
      <c r="C886" s="18"/>
      <c r="D886" s="18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2:26" ht="15.75" customHeight="1" x14ac:dyDescent="0.3">
      <c r="B887" s="18"/>
      <c r="C887" s="18"/>
      <c r="D887" s="18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2:26" ht="15.75" customHeight="1" x14ac:dyDescent="0.3">
      <c r="B888" s="18"/>
      <c r="C888" s="18"/>
      <c r="D888" s="18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2:26" ht="15.75" customHeight="1" x14ac:dyDescent="0.3">
      <c r="B889" s="18"/>
      <c r="C889" s="18"/>
      <c r="D889" s="18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2:26" ht="15.75" customHeight="1" x14ac:dyDescent="0.3">
      <c r="B890" s="18"/>
      <c r="C890" s="18"/>
      <c r="D890" s="18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2:26" ht="15.75" customHeight="1" x14ac:dyDescent="0.3">
      <c r="B891" s="18"/>
      <c r="C891" s="18"/>
      <c r="D891" s="18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2:26" ht="15.75" customHeight="1" x14ac:dyDescent="0.3">
      <c r="B892" s="18"/>
      <c r="C892" s="18"/>
      <c r="D892" s="18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2:26" ht="15.75" customHeight="1" x14ac:dyDescent="0.3">
      <c r="B893" s="18"/>
      <c r="C893" s="18"/>
      <c r="D893" s="18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2:26" ht="15.75" customHeight="1" x14ac:dyDescent="0.3">
      <c r="B894" s="18"/>
      <c r="C894" s="18"/>
      <c r="D894" s="18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2:26" ht="15.75" customHeight="1" x14ac:dyDescent="0.3">
      <c r="B895" s="18"/>
      <c r="C895" s="18"/>
      <c r="D895" s="18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2:26" ht="15.75" customHeight="1" x14ac:dyDescent="0.3">
      <c r="B896" s="18"/>
      <c r="C896" s="18"/>
      <c r="D896" s="18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2:26" ht="15.75" customHeight="1" x14ac:dyDescent="0.3">
      <c r="B897" s="18"/>
      <c r="C897" s="18"/>
      <c r="D897" s="18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2:26" ht="15.75" customHeight="1" x14ac:dyDescent="0.3">
      <c r="B898" s="18"/>
      <c r="C898" s="18"/>
      <c r="D898" s="18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2:26" ht="15.75" customHeight="1" x14ac:dyDescent="0.3">
      <c r="B899" s="18"/>
      <c r="C899" s="18"/>
      <c r="D899" s="18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2:26" ht="15.75" customHeight="1" x14ac:dyDescent="0.3">
      <c r="B900" s="18"/>
      <c r="C900" s="18"/>
      <c r="D900" s="18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2:26" ht="15.75" customHeight="1" x14ac:dyDescent="0.3">
      <c r="B901" s="18"/>
      <c r="C901" s="18"/>
      <c r="D901" s="18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2:26" ht="15.75" customHeight="1" x14ac:dyDescent="0.3">
      <c r="B902" s="18"/>
      <c r="C902" s="18"/>
      <c r="D902" s="18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2:26" ht="15.75" customHeight="1" x14ac:dyDescent="0.3">
      <c r="B903" s="18"/>
      <c r="C903" s="18"/>
      <c r="D903" s="18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2:26" ht="15.75" customHeight="1" x14ac:dyDescent="0.3">
      <c r="B904" s="18"/>
      <c r="C904" s="18"/>
      <c r="D904" s="18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2:26" ht="15.75" customHeight="1" x14ac:dyDescent="0.3">
      <c r="B905" s="18"/>
      <c r="C905" s="18"/>
      <c r="D905" s="18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2:26" ht="15.75" customHeight="1" x14ac:dyDescent="0.3">
      <c r="B906" s="18"/>
      <c r="C906" s="18"/>
      <c r="D906" s="18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2:26" ht="15.75" customHeight="1" x14ac:dyDescent="0.3">
      <c r="B907" s="18"/>
      <c r="C907" s="18"/>
      <c r="D907" s="18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2:26" ht="15.75" customHeight="1" x14ac:dyDescent="0.3">
      <c r="B908" s="18"/>
      <c r="C908" s="18"/>
      <c r="D908" s="18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2:26" ht="15.75" customHeight="1" x14ac:dyDescent="0.3">
      <c r="B909" s="18"/>
      <c r="C909" s="18"/>
      <c r="D909" s="18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2:26" ht="15.75" customHeight="1" x14ac:dyDescent="0.3">
      <c r="B910" s="18"/>
      <c r="C910" s="18"/>
      <c r="D910" s="18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2:26" ht="15.75" customHeight="1" x14ac:dyDescent="0.3">
      <c r="B911" s="18"/>
      <c r="C911" s="18"/>
      <c r="D911" s="18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2:26" ht="15.75" customHeight="1" x14ac:dyDescent="0.3">
      <c r="B912" s="18"/>
      <c r="C912" s="18"/>
      <c r="D912" s="18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2:26" ht="15.75" customHeight="1" x14ac:dyDescent="0.3">
      <c r="B913" s="18"/>
      <c r="C913" s="18"/>
      <c r="D913" s="18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2:26" ht="15.75" customHeight="1" x14ac:dyDescent="0.3">
      <c r="B914" s="18"/>
      <c r="C914" s="18"/>
      <c r="D914" s="18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2:26" ht="15.75" customHeight="1" x14ac:dyDescent="0.3">
      <c r="B915" s="18"/>
      <c r="C915" s="18"/>
      <c r="D915" s="18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2:26" ht="15.75" customHeight="1" x14ac:dyDescent="0.3">
      <c r="B916" s="18"/>
      <c r="C916" s="18"/>
      <c r="D916" s="18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2:26" ht="15.75" customHeight="1" x14ac:dyDescent="0.3">
      <c r="B917" s="18"/>
      <c r="C917" s="18"/>
      <c r="D917" s="18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2:26" ht="15.75" customHeight="1" x14ac:dyDescent="0.3">
      <c r="B918" s="18"/>
      <c r="C918" s="18"/>
      <c r="D918" s="18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2:26" ht="15.75" customHeight="1" x14ac:dyDescent="0.3">
      <c r="B919" s="18"/>
      <c r="C919" s="18"/>
      <c r="D919" s="18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2:26" ht="15.75" customHeight="1" x14ac:dyDescent="0.3">
      <c r="B920" s="18"/>
      <c r="C920" s="18"/>
      <c r="D920" s="18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2:26" ht="15.75" customHeight="1" x14ac:dyDescent="0.3">
      <c r="B921" s="18"/>
      <c r="C921" s="18"/>
      <c r="D921" s="18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2:26" ht="15.75" customHeight="1" x14ac:dyDescent="0.3">
      <c r="B922" s="18"/>
      <c r="C922" s="18"/>
      <c r="D922" s="18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2:26" ht="15.75" customHeight="1" x14ac:dyDescent="0.3">
      <c r="B923" s="18"/>
      <c r="C923" s="18"/>
      <c r="D923" s="18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2:26" ht="15.75" customHeight="1" x14ac:dyDescent="0.3">
      <c r="B924" s="18"/>
      <c r="C924" s="18"/>
      <c r="D924" s="18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2:26" ht="15.75" customHeight="1" x14ac:dyDescent="0.3">
      <c r="B925" s="18"/>
      <c r="C925" s="18"/>
      <c r="D925" s="18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2:26" ht="15.75" customHeight="1" x14ac:dyDescent="0.3">
      <c r="B926" s="18"/>
      <c r="C926" s="18"/>
      <c r="D926" s="18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2:26" ht="15.75" customHeight="1" x14ac:dyDescent="0.3">
      <c r="B927" s="18"/>
      <c r="C927" s="18"/>
      <c r="D927" s="18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2:26" ht="15.75" customHeight="1" x14ac:dyDescent="0.3">
      <c r="B928" s="18"/>
      <c r="C928" s="18"/>
      <c r="D928" s="18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2:26" ht="15.75" customHeight="1" x14ac:dyDescent="0.3">
      <c r="B929" s="18"/>
      <c r="C929" s="18"/>
      <c r="D929" s="18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2:26" ht="15.75" customHeight="1" x14ac:dyDescent="0.3">
      <c r="B930" s="18"/>
      <c r="C930" s="18"/>
      <c r="D930" s="18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2:26" ht="15.75" customHeight="1" x14ac:dyDescent="0.3">
      <c r="B931" s="18"/>
      <c r="C931" s="18"/>
      <c r="D931" s="18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2:26" ht="15.75" customHeight="1" x14ac:dyDescent="0.3">
      <c r="B932" s="18"/>
      <c r="C932" s="18"/>
      <c r="D932" s="18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2:26" ht="15.75" customHeight="1" x14ac:dyDescent="0.3">
      <c r="B933" s="18"/>
      <c r="C933" s="18"/>
      <c r="D933" s="18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2:26" ht="15.75" customHeight="1" x14ac:dyDescent="0.3">
      <c r="B934" s="18"/>
      <c r="C934" s="18"/>
      <c r="D934" s="18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2:26" ht="15.75" customHeight="1" x14ac:dyDescent="0.3">
      <c r="B935" s="18"/>
      <c r="C935" s="18"/>
      <c r="D935" s="18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2:26" ht="15.75" customHeight="1" x14ac:dyDescent="0.3">
      <c r="B936" s="18"/>
      <c r="C936" s="18"/>
      <c r="D936" s="18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2:26" ht="15.75" customHeight="1" x14ac:dyDescent="0.3">
      <c r="B937" s="18"/>
      <c r="C937" s="18"/>
      <c r="D937" s="18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2:26" ht="15.75" customHeight="1" x14ac:dyDescent="0.3">
      <c r="B938" s="18"/>
      <c r="C938" s="18"/>
      <c r="D938" s="18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2:26" ht="15.75" customHeight="1" x14ac:dyDescent="0.3">
      <c r="B939" s="18"/>
      <c r="C939" s="18"/>
      <c r="D939" s="18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2:26" ht="15.75" customHeight="1" x14ac:dyDescent="0.3">
      <c r="B940" s="18"/>
      <c r="C940" s="18"/>
      <c r="D940" s="18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2:26" ht="15.75" customHeight="1" x14ac:dyDescent="0.3">
      <c r="B941" s="18"/>
      <c r="C941" s="18"/>
      <c r="D941" s="18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2:26" ht="15.75" customHeight="1" x14ac:dyDescent="0.3">
      <c r="B942" s="18"/>
      <c r="C942" s="18"/>
      <c r="D942" s="18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2:26" ht="15.75" customHeight="1" x14ac:dyDescent="0.3">
      <c r="B943" s="18"/>
      <c r="C943" s="18"/>
      <c r="D943" s="18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2:26" ht="15.75" customHeight="1" x14ac:dyDescent="0.3">
      <c r="B944" s="18"/>
      <c r="C944" s="18"/>
      <c r="D944" s="18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2:26" ht="15.75" customHeight="1" x14ac:dyDescent="0.3">
      <c r="B945" s="18"/>
      <c r="C945" s="18"/>
      <c r="D945" s="18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2:26" ht="15.75" customHeight="1" x14ac:dyDescent="0.3">
      <c r="B946" s="18"/>
      <c r="C946" s="18"/>
      <c r="D946" s="18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2:26" ht="15.75" customHeight="1" x14ac:dyDescent="0.3">
      <c r="B947" s="18"/>
      <c r="C947" s="18"/>
      <c r="D947" s="18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2:26" ht="15.75" customHeight="1" x14ac:dyDescent="0.3">
      <c r="B948" s="18"/>
      <c r="C948" s="18"/>
      <c r="D948" s="18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2:26" ht="15.75" customHeight="1" x14ac:dyDescent="0.3">
      <c r="B949" s="18"/>
      <c r="C949" s="18"/>
      <c r="D949" s="18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2:26" ht="15.75" customHeight="1" x14ac:dyDescent="0.3">
      <c r="B950" s="18"/>
      <c r="C950" s="18"/>
      <c r="D950" s="18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2:26" ht="15.75" customHeight="1" x14ac:dyDescent="0.3">
      <c r="B951" s="18"/>
      <c r="C951" s="18"/>
      <c r="D951" s="18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2:26" ht="15.75" customHeight="1" x14ac:dyDescent="0.3">
      <c r="B952" s="18"/>
      <c r="C952" s="18"/>
      <c r="D952" s="18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2:26" ht="15.75" customHeight="1" x14ac:dyDescent="0.3">
      <c r="B953" s="18"/>
      <c r="C953" s="18"/>
      <c r="D953" s="18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2:26" ht="15.75" customHeight="1" x14ac:dyDescent="0.3">
      <c r="B954" s="18"/>
      <c r="C954" s="18"/>
      <c r="D954" s="18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2:26" ht="15.75" customHeight="1" x14ac:dyDescent="0.3">
      <c r="B955" s="18"/>
      <c r="C955" s="18"/>
      <c r="D955" s="18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2:26" ht="15.75" customHeight="1" x14ac:dyDescent="0.3">
      <c r="B956" s="18"/>
      <c r="C956" s="18"/>
      <c r="D956" s="18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2:26" ht="15.75" customHeight="1" x14ac:dyDescent="0.3">
      <c r="B957" s="18"/>
      <c r="C957" s="18"/>
      <c r="D957" s="18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2:26" ht="15.75" customHeight="1" x14ac:dyDescent="0.3">
      <c r="B958" s="18"/>
      <c r="C958" s="18"/>
      <c r="D958" s="18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2:26" ht="15.75" customHeight="1" x14ac:dyDescent="0.3">
      <c r="B959" s="18"/>
      <c r="C959" s="18"/>
      <c r="D959" s="18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2:26" ht="15.75" customHeight="1" x14ac:dyDescent="0.3">
      <c r="B960" s="18"/>
      <c r="C960" s="18"/>
      <c r="D960" s="18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2:26" ht="15.75" customHeight="1" x14ac:dyDescent="0.3">
      <c r="B961" s="18"/>
      <c r="C961" s="18"/>
      <c r="D961" s="18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2:26" ht="15.75" customHeight="1" x14ac:dyDescent="0.3">
      <c r="B962" s="18"/>
      <c r="C962" s="18"/>
      <c r="D962" s="18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2:26" ht="15.75" customHeight="1" x14ac:dyDescent="0.3">
      <c r="B963" s="18"/>
      <c r="C963" s="18"/>
      <c r="D963" s="18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2:26" ht="15.75" customHeight="1" x14ac:dyDescent="0.3">
      <c r="B964" s="18"/>
      <c r="C964" s="18"/>
      <c r="D964" s="18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2:26" ht="15.75" customHeight="1" x14ac:dyDescent="0.3">
      <c r="B965" s="18"/>
      <c r="C965" s="18"/>
      <c r="D965" s="18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2:26" ht="15.75" customHeight="1" x14ac:dyDescent="0.3">
      <c r="B966" s="18"/>
      <c r="C966" s="18"/>
      <c r="D966" s="18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2:26" ht="15.75" customHeight="1" x14ac:dyDescent="0.3">
      <c r="B967" s="18"/>
      <c r="C967" s="18"/>
      <c r="D967" s="18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2:26" ht="15.75" customHeight="1" x14ac:dyDescent="0.3">
      <c r="B968" s="18"/>
      <c r="C968" s="18"/>
      <c r="D968" s="18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2:26" ht="15.75" customHeight="1" x14ac:dyDescent="0.3">
      <c r="B969" s="18"/>
      <c r="C969" s="18"/>
      <c r="D969" s="18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2:26" ht="15.75" customHeight="1" x14ac:dyDescent="0.3">
      <c r="B970" s="18"/>
      <c r="C970" s="18"/>
      <c r="D970" s="18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2:26" ht="15.75" customHeight="1" x14ac:dyDescent="0.3">
      <c r="B971" s="18"/>
      <c r="C971" s="18"/>
      <c r="D971" s="18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2:26" ht="15.75" customHeight="1" x14ac:dyDescent="0.3">
      <c r="B972" s="18"/>
      <c r="C972" s="18"/>
      <c r="D972" s="18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2:26" ht="15.75" customHeight="1" x14ac:dyDescent="0.3">
      <c r="B973" s="18"/>
      <c r="C973" s="18"/>
      <c r="D973" s="18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2:26" ht="15.75" customHeight="1" x14ac:dyDescent="0.3">
      <c r="B974" s="18"/>
      <c r="C974" s="18"/>
      <c r="D974" s="18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2:26" ht="15.75" customHeight="1" x14ac:dyDescent="0.3">
      <c r="B975" s="18"/>
      <c r="C975" s="18"/>
      <c r="D975" s="18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2:26" ht="15.75" customHeight="1" x14ac:dyDescent="0.3">
      <c r="B976" s="18"/>
      <c r="C976" s="18"/>
      <c r="D976" s="18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2:26" ht="15.75" customHeight="1" x14ac:dyDescent="0.3">
      <c r="B977" s="18"/>
      <c r="C977" s="18"/>
      <c r="D977" s="18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2:26" ht="15.75" customHeight="1" x14ac:dyDescent="0.3">
      <c r="B978" s="18"/>
      <c r="C978" s="18"/>
      <c r="D978" s="18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2:26" ht="15.75" customHeight="1" x14ac:dyDescent="0.3">
      <c r="B979" s="18"/>
      <c r="C979" s="18"/>
      <c r="D979" s="18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2:26" ht="15.75" customHeight="1" x14ac:dyDescent="0.3">
      <c r="B980" s="18"/>
      <c r="C980" s="18"/>
      <c r="D980" s="18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2:26" ht="15.75" customHeight="1" x14ac:dyDescent="0.3">
      <c r="B981" s="18"/>
      <c r="C981" s="18"/>
      <c r="D981" s="18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2:26" ht="15.75" customHeight="1" x14ac:dyDescent="0.3">
      <c r="B982" s="18"/>
      <c r="C982" s="18"/>
      <c r="D982" s="18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2:26" ht="15.75" customHeight="1" x14ac:dyDescent="0.3">
      <c r="B983" s="18"/>
      <c r="C983" s="18"/>
      <c r="D983" s="18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2:26" ht="15.75" customHeight="1" x14ac:dyDescent="0.3">
      <c r="B984" s="18"/>
      <c r="C984" s="18"/>
      <c r="D984" s="18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2:26" ht="15.75" customHeight="1" x14ac:dyDescent="0.3">
      <c r="B985" s="18"/>
      <c r="C985" s="18"/>
      <c r="D985" s="18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2:26" ht="15.75" customHeight="1" x14ac:dyDescent="0.3">
      <c r="B986" s="18"/>
      <c r="C986" s="18"/>
      <c r="D986" s="18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2:26" ht="15.75" customHeight="1" x14ac:dyDescent="0.3">
      <c r="B987" s="18"/>
      <c r="C987" s="18"/>
      <c r="D987" s="18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2:26" ht="15.75" customHeight="1" x14ac:dyDescent="0.3">
      <c r="B988" s="18"/>
      <c r="C988" s="18"/>
      <c r="D988" s="18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2:26" ht="15.75" customHeight="1" x14ac:dyDescent="0.3">
      <c r="B989" s="18"/>
      <c r="C989" s="18"/>
      <c r="D989" s="18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2:26" ht="15.75" customHeight="1" x14ac:dyDescent="0.3">
      <c r="B990" s="18"/>
      <c r="C990" s="18"/>
      <c r="D990" s="18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2:26" ht="15.75" customHeight="1" x14ac:dyDescent="0.3">
      <c r="B991" s="18"/>
      <c r="C991" s="18"/>
      <c r="D991" s="18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2:26" ht="15.75" customHeight="1" x14ac:dyDescent="0.3">
      <c r="B992" s="18"/>
      <c r="C992" s="18"/>
      <c r="D992" s="18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2:26" ht="15.75" customHeight="1" x14ac:dyDescent="0.3">
      <c r="B993" s="18"/>
      <c r="C993" s="18"/>
      <c r="D993" s="18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</sheetData>
  <mergeCells count="12">
    <mergeCell ref="B9:C9"/>
    <mergeCell ref="B21:C21"/>
    <mergeCell ref="E6:E7"/>
    <mergeCell ref="F6:F7"/>
    <mergeCell ref="G6:G7"/>
    <mergeCell ref="D6:D7"/>
    <mergeCell ref="B1:D1"/>
    <mergeCell ref="A2:G2"/>
    <mergeCell ref="A3:G3"/>
    <mergeCell ref="A4:G4"/>
    <mergeCell ref="A6:A7"/>
    <mergeCell ref="B6:C7"/>
  </mergeCells>
  <phoneticPr fontId="32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view="pageBreakPreview" topLeftCell="B1" zoomScaleNormal="100" zoomScaleSheetLayoutView="100" workbookViewId="0">
      <selection activeCell="I1" sqref="I1:O1"/>
    </sheetView>
  </sheetViews>
  <sheetFormatPr defaultColWidth="9.109375" defaultRowHeight="12" x14ac:dyDescent="0.25"/>
  <cols>
    <col min="1" max="1" width="5.109375" style="110" customWidth="1"/>
    <col min="2" max="2" width="22.5546875" style="110" customWidth="1"/>
    <col min="3" max="3" width="9" style="110" customWidth="1"/>
    <col min="4" max="5" width="9.109375" style="110"/>
    <col min="6" max="8" width="9" style="110" customWidth="1"/>
    <col min="9" max="9" width="9.5546875" style="110" customWidth="1"/>
    <col min="10" max="10" width="9" style="110" customWidth="1"/>
    <col min="11" max="11" width="9.44140625" style="110" customWidth="1"/>
    <col min="12" max="12" width="8.5546875" style="110" customWidth="1"/>
    <col min="13" max="14" width="9" style="110" customWidth="1"/>
    <col min="15" max="15" width="9.33203125" style="110" customWidth="1"/>
    <col min="16" max="16" width="10.5546875" style="111" customWidth="1"/>
    <col min="17" max="17" width="15.109375" style="178" customWidth="1"/>
    <col min="18" max="16384" width="9.109375" style="110"/>
  </cols>
  <sheetData>
    <row r="1" spans="1:15" ht="13.2" x14ac:dyDescent="0.25">
      <c r="I1" s="506" t="s">
        <v>713</v>
      </c>
      <c r="J1" s="507"/>
      <c r="K1" s="507"/>
      <c r="L1" s="507"/>
      <c r="M1" s="507"/>
      <c r="N1" s="507"/>
      <c r="O1" s="434"/>
    </row>
    <row r="3" spans="1:15" x14ac:dyDescent="0.25">
      <c r="A3" s="504" t="s">
        <v>23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</row>
    <row r="4" spans="1:15" x14ac:dyDescent="0.25">
      <c r="A4" s="112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4" t="s">
        <v>415</v>
      </c>
    </row>
    <row r="5" spans="1:15" ht="26.25" customHeight="1" x14ac:dyDescent="0.25">
      <c r="A5" s="115" t="s">
        <v>207</v>
      </c>
      <c r="B5" s="116" t="s">
        <v>24</v>
      </c>
      <c r="C5" s="116" t="s">
        <v>3</v>
      </c>
      <c r="D5" s="116" t="s">
        <v>4</v>
      </c>
      <c r="E5" s="116" t="s">
        <v>5</v>
      </c>
      <c r="F5" s="116" t="s">
        <v>6</v>
      </c>
      <c r="G5" s="116" t="s">
        <v>7</v>
      </c>
      <c r="H5" s="116" t="s">
        <v>8</v>
      </c>
      <c r="I5" s="116" t="s">
        <v>9</v>
      </c>
      <c r="J5" s="116" t="s">
        <v>10</v>
      </c>
      <c r="K5" s="116" t="s">
        <v>11</v>
      </c>
      <c r="L5" s="116" t="s">
        <v>12</v>
      </c>
      <c r="M5" s="116" t="s">
        <v>13</v>
      </c>
      <c r="N5" s="116" t="s">
        <v>14</v>
      </c>
      <c r="O5" s="116" t="s">
        <v>416</v>
      </c>
    </row>
    <row r="6" spans="1:15" x14ac:dyDescent="0.25">
      <c r="A6" s="117" t="s">
        <v>208</v>
      </c>
      <c r="B6" s="502" t="s">
        <v>1</v>
      </c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</row>
    <row r="7" spans="1:15" ht="27.75" customHeight="1" x14ac:dyDescent="0.25">
      <c r="A7" s="117" t="s">
        <v>209</v>
      </c>
      <c r="B7" s="120" t="s">
        <v>20</v>
      </c>
      <c r="C7" s="121">
        <v>3866865</v>
      </c>
      <c r="D7" s="121">
        <v>3866865</v>
      </c>
      <c r="E7" s="121">
        <v>3866865</v>
      </c>
      <c r="F7" s="121">
        <v>3866865</v>
      </c>
      <c r="G7" s="121">
        <v>3866865</v>
      </c>
      <c r="H7" s="121">
        <v>3866865</v>
      </c>
      <c r="I7" s="121">
        <v>6489176</v>
      </c>
      <c r="J7" s="121">
        <v>3866865</v>
      </c>
      <c r="K7" s="121">
        <v>3866865</v>
      </c>
      <c r="L7" s="121">
        <v>3866865</v>
      </c>
      <c r="M7" s="121">
        <v>3866865</v>
      </c>
      <c r="N7" s="121">
        <v>3866874</v>
      </c>
      <c r="O7" s="122">
        <f>SUM(C7:N7)</f>
        <v>49024700</v>
      </c>
    </row>
    <row r="8" spans="1:15" ht="24.75" customHeight="1" x14ac:dyDescent="0.25">
      <c r="A8" s="117" t="s">
        <v>210</v>
      </c>
      <c r="B8" s="120" t="s">
        <v>21</v>
      </c>
      <c r="C8" s="121">
        <v>564600</v>
      </c>
      <c r="D8" s="121">
        <v>564600</v>
      </c>
      <c r="E8" s="121">
        <v>564600</v>
      </c>
      <c r="F8" s="121">
        <v>564600</v>
      </c>
      <c r="G8" s="121">
        <v>564600</v>
      </c>
      <c r="H8" s="121">
        <v>564600</v>
      </c>
      <c r="I8" s="121">
        <v>564600</v>
      </c>
      <c r="J8" s="121">
        <v>564600</v>
      </c>
      <c r="K8" s="121">
        <v>564600</v>
      </c>
      <c r="L8" s="121">
        <v>564600</v>
      </c>
      <c r="M8" s="121">
        <v>564600</v>
      </c>
      <c r="N8" s="121">
        <v>564938</v>
      </c>
      <c r="O8" s="122">
        <f>SUM(C8:N8)</f>
        <v>6775538</v>
      </c>
    </row>
    <row r="9" spans="1:15" ht="30" customHeight="1" x14ac:dyDescent="0.25">
      <c r="A9" s="117" t="s">
        <v>211</v>
      </c>
      <c r="B9" s="120" t="s">
        <v>22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2"/>
    </row>
    <row r="10" spans="1:15" ht="15.75" customHeight="1" x14ac:dyDescent="0.25">
      <c r="A10" s="117" t="s">
        <v>212</v>
      </c>
      <c r="B10" s="123" t="s">
        <v>30</v>
      </c>
      <c r="C10" s="121"/>
      <c r="D10" s="121"/>
      <c r="E10" s="121">
        <v>24755000</v>
      </c>
      <c r="F10" s="121"/>
      <c r="G10" s="121"/>
      <c r="H10" s="121"/>
      <c r="I10" s="121"/>
      <c r="J10" s="121"/>
      <c r="K10" s="121">
        <v>24755000</v>
      </c>
      <c r="L10" s="121"/>
      <c r="M10" s="121"/>
      <c r="N10" s="121"/>
      <c r="O10" s="122">
        <f>SUM(C10:N10)</f>
        <v>49510000</v>
      </c>
    </row>
    <row r="11" spans="1:15" ht="15.75" customHeight="1" x14ac:dyDescent="0.25">
      <c r="A11" s="117" t="s">
        <v>213</v>
      </c>
      <c r="B11" s="123" t="s">
        <v>32</v>
      </c>
      <c r="C11" s="121">
        <v>345450</v>
      </c>
      <c r="D11" s="121">
        <v>345450</v>
      </c>
      <c r="E11" s="121">
        <v>345450</v>
      </c>
      <c r="F11" s="121">
        <v>345450</v>
      </c>
      <c r="G11" s="121">
        <v>345450</v>
      </c>
      <c r="H11" s="121">
        <v>345450</v>
      </c>
      <c r="I11" s="121">
        <v>2500000</v>
      </c>
      <c r="J11" s="121">
        <v>345450</v>
      </c>
      <c r="K11" s="121">
        <v>345450</v>
      </c>
      <c r="L11" s="121">
        <v>345450</v>
      </c>
      <c r="M11" s="121">
        <v>345450</v>
      </c>
      <c r="N11" s="121">
        <v>345500</v>
      </c>
      <c r="O11" s="122">
        <f>SUM(C11:N11)</f>
        <v>6300000</v>
      </c>
    </row>
    <row r="12" spans="1:15" ht="15.75" customHeight="1" x14ac:dyDescent="0.25">
      <c r="A12" s="117" t="s">
        <v>214</v>
      </c>
      <c r="B12" s="123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2"/>
    </row>
    <row r="13" spans="1:15" ht="15.75" customHeight="1" x14ac:dyDescent="0.25">
      <c r="A13" s="117" t="s">
        <v>215</v>
      </c>
      <c r="B13" s="123" t="s">
        <v>34</v>
      </c>
      <c r="C13" s="121"/>
      <c r="D13" s="121">
        <v>112513</v>
      </c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2">
        <f>SUM(C13:N13)</f>
        <v>112513</v>
      </c>
    </row>
    <row r="14" spans="1:15" ht="23.25" customHeight="1" x14ac:dyDescent="0.25">
      <c r="A14" s="117" t="s">
        <v>216</v>
      </c>
      <c r="B14" s="120" t="s">
        <v>41</v>
      </c>
      <c r="C14" s="121"/>
      <c r="D14" s="121"/>
      <c r="E14" s="121"/>
      <c r="F14" s="121"/>
      <c r="G14" s="121"/>
      <c r="H14" s="121">
        <v>3500000</v>
      </c>
      <c r="I14" s="121"/>
      <c r="J14" s="121"/>
      <c r="K14" s="121"/>
      <c r="L14" s="121"/>
      <c r="M14" s="121"/>
      <c r="N14" s="121"/>
      <c r="O14" s="121">
        <f>SUM(C14:N14)</f>
        <v>3500000</v>
      </c>
    </row>
    <row r="15" spans="1:15" ht="15.75" customHeight="1" x14ac:dyDescent="0.25">
      <c r="A15" s="117" t="s">
        <v>217</v>
      </c>
      <c r="B15" s="123" t="s">
        <v>42</v>
      </c>
      <c r="C15" s="121">
        <v>5519758</v>
      </c>
      <c r="D15" s="121">
        <v>39054584</v>
      </c>
      <c r="E15" s="121">
        <v>-11884546</v>
      </c>
      <c r="F15" s="121">
        <v>4486122</v>
      </c>
      <c r="G15" s="121">
        <v>4892588</v>
      </c>
      <c r="H15" s="121">
        <v>9292588</v>
      </c>
      <c r="I15" s="121">
        <v>8015727</v>
      </c>
      <c r="J15" s="121">
        <v>4899838</v>
      </c>
      <c r="K15" s="121">
        <v>-4568042</v>
      </c>
      <c r="L15" s="121">
        <v>4092588</v>
      </c>
      <c r="M15" s="121">
        <v>4092588</v>
      </c>
      <c r="N15" s="121">
        <v>10359257</v>
      </c>
      <c r="O15" s="122">
        <f>SUM(C15:N15)</f>
        <v>78253050</v>
      </c>
    </row>
    <row r="16" spans="1:15" ht="15.75" customHeight="1" x14ac:dyDescent="0.25">
      <c r="A16" s="118" t="s">
        <v>218</v>
      </c>
      <c r="B16" s="124" t="s">
        <v>15</v>
      </c>
      <c r="C16" s="125">
        <f t="shared" ref="C16:N16" si="0">SUM(C7:C15)</f>
        <v>10296673</v>
      </c>
      <c r="D16" s="125">
        <f t="shared" si="0"/>
        <v>43944012</v>
      </c>
      <c r="E16" s="125">
        <f t="shared" si="0"/>
        <v>17647369</v>
      </c>
      <c r="F16" s="125">
        <f t="shared" si="0"/>
        <v>9263037</v>
      </c>
      <c r="G16" s="125">
        <f t="shared" si="0"/>
        <v>9669503</v>
      </c>
      <c r="H16" s="125">
        <f t="shared" si="0"/>
        <v>17569503</v>
      </c>
      <c r="I16" s="125">
        <f t="shared" si="0"/>
        <v>17569503</v>
      </c>
      <c r="J16" s="125">
        <f t="shared" si="0"/>
        <v>9676753</v>
      </c>
      <c r="K16" s="125">
        <f t="shared" si="0"/>
        <v>24963873</v>
      </c>
      <c r="L16" s="125">
        <f t="shared" si="0"/>
        <v>8869503</v>
      </c>
      <c r="M16" s="125">
        <f t="shared" si="0"/>
        <v>8869503</v>
      </c>
      <c r="N16" s="125">
        <f t="shared" si="0"/>
        <v>15136569</v>
      </c>
      <c r="O16" s="125">
        <f>SUM(C16:N16)</f>
        <v>193475801</v>
      </c>
    </row>
    <row r="17" spans="1:17" ht="20.100000000000001" customHeight="1" x14ac:dyDescent="0.25">
      <c r="A17" s="117" t="s">
        <v>219</v>
      </c>
      <c r="B17" s="503" t="s">
        <v>2</v>
      </c>
      <c r="C17" s="503"/>
      <c r="D17" s="503"/>
      <c r="E17" s="503"/>
      <c r="F17" s="503"/>
      <c r="G17" s="503"/>
      <c r="H17" s="503"/>
      <c r="I17" s="503"/>
      <c r="J17" s="503"/>
      <c r="K17" s="503"/>
      <c r="L17" s="503"/>
      <c r="M17" s="503"/>
      <c r="N17" s="503"/>
      <c r="O17" s="503"/>
    </row>
    <row r="18" spans="1:17" ht="20.100000000000001" customHeight="1" x14ac:dyDescent="0.3">
      <c r="A18" s="117" t="s">
        <v>220</v>
      </c>
      <c r="B18" s="123" t="s">
        <v>135</v>
      </c>
      <c r="C18" s="121">
        <v>1796957</v>
      </c>
      <c r="D18" s="121">
        <v>1796957</v>
      </c>
      <c r="E18" s="121">
        <v>1796957</v>
      </c>
      <c r="F18" s="121">
        <v>1796957</v>
      </c>
      <c r="G18" s="121">
        <v>1796957</v>
      </c>
      <c r="H18" s="121">
        <v>1796957</v>
      </c>
      <c r="I18" s="121">
        <v>1796957</v>
      </c>
      <c r="J18" s="121">
        <v>1796957</v>
      </c>
      <c r="K18" s="121">
        <v>1796957</v>
      </c>
      <c r="L18" s="121">
        <v>1796957</v>
      </c>
      <c r="M18" s="121">
        <v>1796957</v>
      </c>
      <c r="N18" s="121">
        <v>1796956</v>
      </c>
      <c r="O18" s="122">
        <f t="shared" ref="O18:O24" si="1">SUM(C18:N18)</f>
        <v>21563483</v>
      </c>
      <c r="Q18" s="179"/>
    </row>
    <row r="19" spans="1:17" ht="30.75" customHeight="1" x14ac:dyDescent="0.3">
      <c r="A19" s="117" t="s">
        <v>221</v>
      </c>
      <c r="B19" s="120" t="s">
        <v>148</v>
      </c>
      <c r="C19" s="121">
        <v>320296</v>
      </c>
      <c r="D19" s="121">
        <v>320296</v>
      </c>
      <c r="E19" s="121">
        <v>320296</v>
      </c>
      <c r="F19" s="121">
        <v>320296</v>
      </c>
      <c r="G19" s="121">
        <v>320296</v>
      </c>
      <c r="H19" s="121">
        <v>320296</v>
      </c>
      <c r="I19" s="121">
        <v>320296</v>
      </c>
      <c r="J19" s="121">
        <v>320296</v>
      </c>
      <c r="K19" s="121">
        <v>320296</v>
      </c>
      <c r="L19" s="121">
        <v>320296</v>
      </c>
      <c r="M19" s="121">
        <v>320296</v>
      </c>
      <c r="N19" s="121">
        <v>320294</v>
      </c>
      <c r="O19" s="122">
        <f t="shared" si="1"/>
        <v>3843550</v>
      </c>
      <c r="Q19" s="179"/>
    </row>
    <row r="20" spans="1:17" ht="15.75" customHeight="1" x14ac:dyDescent="0.3">
      <c r="A20" s="117" t="s">
        <v>222</v>
      </c>
      <c r="B20" s="123" t="s">
        <v>18</v>
      </c>
      <c r="C20" s="121">
        <v>2847000</v>
      </c>
      <c r="D20" s="121">
        <v>2847000</v>
      </c>
      <c r="E20" s="121">
        <v>2847000</v>
      </c>
      <c r="F20" s="121">
        <v>2847000</v>
      </c>
      <c r="G20" s="121">
        <v>2847000</v>
      </c>
      <c r="H20" s="121">
        <v>2847000</v>
      </c>
      <c r="I20" s="121">
        <v>2847000</v>
      </c>
      <c r="J20" s="121">
        <v>2847000</v>
      </c>
      <c r="K20" s="121">
        <v>2847000</v>
      </c>
      <c r="L20" s="121">
        <v>2847000</v>
      </c>
      <c r="M20" s="121">
        <v>2847000</v>
      </c>
      <c r="N20" s="121">
        <v>2847900</v>
      </c>
      <c r="O20" s="122">
        <f t="shared" si="1"/>
        <v>34164900</v>
      </c>
      <c r="Q20" s="179"/>
    </row>
    <row r="21" spans="1:17" ht="15.75" customHeight="1" x14ac:dyDescent="0.3">
      <c r="A21" s="117" t="s">
        <v>223</v>
      </c>
      <c r="B21" s="123" t="s">
        <v>53</v>
      </c>
      <c r="C21" s="121">
        <v>192750</v>
      </c>
      <c r="D21" s="121">
        <v>192750</v>
      </c>
      <c r="E21" s="121">
        <v>192750</v>
      </c>
      <c r="F21" s="121">
        <v>192750</v>
      </c>
      <c r="G21" s="121">
        <v>192750</v>
      </c>
      <c r="H21" s="121">
        <v>192750</v>
      </c>
      <c r="I21" s="121">
        <v>192750</v>
      </c>
      <c r="J21" s="121">
        <v>1000000</v>
      </c>
      <c r="K21" s="121">
        <v>192750</v>
      </c>
      <c r="L21" s="121">
        <v>192750</v>
      </c>
      <c r="M21" s="121">
        <v>192750</v>
      </c>
      <c r="N21" s="121">
        <v>960000</v>
      </c>
      <c r="O21" s="122">
        <f t="shared" si="1"/>
        <v>3887500</v>
      </c>
      <c r="Q21" s="179"/>
    </row>
    <row r="22" spans="1:17" ht="15.75" customHeight="1" x14ac:dyDescent="0.3">
      <c r="A22" s="117" t="s">
        <v>224</v>
      </c>
      <c r="B22" s="123" t="s">
        <v>0</v>
      </c>
      <c r="C22" s="121">
        <v>3712500</v>
      </c>
      <c r="D22" s="121">
        <v>3712500</v>
      </c>
      <c r="E22" s="121">
        <v>3712500</v>
      </c>
      <c r="F22" s="121">
        <v>3712500</v>
      </c>
      <c r="G22" s="121">
        <v>3712500</v>
      </c>
      <c r="H22" s="121">
        <v>3712500</v>
      </c>
      <c r="I22" s="121">
        <v>3712500</v>
      </c>
      <c r="J22" s="121">
        <v>3712500</v>
      </c>
      <c r="K22" s="121">
        <v>3712500</v>
      </c>
      <c r="L22" s="121">
        <v>3712500</v>
      </c>
      <c r="M22" s="121">
        <v>3712500</v>
      </c>
      <c r="N22" s="121">
        <v>8133259</v>
      </c>
      <c r="O22" s="122">
        <f t="shared" si="1"/>
        <v>48970759</v>
      </c>
      <c r="Q22" s="179"/>
    </row>
    <row r="23" spans="1:17" ht="15.75" customHeight="1" x14ac:dyDescent="0.3">
      <c r="A23" s="117" t="s">
        <v>225</v>
      </c>
      <c r="B23" s="123" t="s">
        <v>58</v>
      </c>
      <c r="C23" s="121"/>
      <c r="D23" s="121"/>
      <c r="E23" s="121"/>
      <c r="F23" s="121">
        <v>380000</v>
      </c>
      <c r="G23" s="121">
        <v>800000</v>
      </c>
      <c r="H23" s="121"/>
      <c r="I23" s="121"/>
      <c r="J23" s="121"/>
      <c r="K23" s="121">
        <v>3500000</v>
      </c>
      <c r="L23" s="121"/>
      <c r="M23" s="121"/>
      <c r="N23" s="121">
        <v>1078160</v>
      </c>
      <c r="O23" s="122">
        <f t="shared" si="1"/>
        <v>5758160</v>
      </c>
      <c r="Q23" s="179"/>
    </row>
    <row r="24" spans="1:17" ht="15.75" customHeight="1" x14ac:dyDescent="0.3">
      <c r="A24" s="117" t="s">
        <v>226</v>
      </c>
      <c r="B24" s="120" t="s">
        <v>60</v>
      </c>
      <c r="C24" s="121"/>
      <c r="D24" s="121">
        <v>35000000</v>
      </c>
      <c r="E24" s="121">
        <v>8700000</v>
      </c>
      <c r="F24" s="121"/>
      <c r="G24" s="121"/>
      <c r="H24" s="121">
        <v>8700000</v>
      </c>
      <c r="I24" s="121">
        <v>8700000</v>
      </c>
      <c r="J24" s="121"/>
      <c r="K24" s="121">
        <v>12594370</v>
      </c>
      <c r="L24" s="121"/>
      <c r="M24" s="121"/>
      <c r="N24" s="121"/>
      <c r="O24" s="122">
        <f t="shared" si="1"/>
        <v>73694370</v>
      </c>
      <c r="Q24" s="179"/>
    </row>
    <row r="25" spans="1:17" ht="15.75" customHeight="1" x14ac:dyDescent="0.3">
      <c r="A25" s="117" t="s">
        <v>227</v>
      </c>
      <c r="B25" s="123" t="s">
        <v>19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2">
        <f>SUM(F25:N25)</f>
        <v>0</v>
      </c>
      <c r="Q25" s="179"/>
    </row>
    <row r="26" spans="1:17" ht="15.75" customHeight="1" x14ac:dyDescent="0.3">
      <c r="A26" s="117" t="s">
        <v>228</v>
      </c>
      <c r="B26" s="123" t="s">
        <v>63</v>
      </c>
      <c r="C26" s="121">
        <v>1427170</v>
      </c>
      <c r="D26" s="121">
        <v>74509</v>
      </c>
      <c r="E26" s="121">
        <v>77866</v>
      </c>
      <c r="F26" s="121">
        <v>13534</v>
      </c>
      <c r="G26" s="121"/>
      <c r="H26" s="121"/>
      <c r="I26" s="121"/>
      <c r="J26" s="121"/>
      <c r="K26" s="121"/>
      <c r="L26" s="121"/>
      <c r="M26" s="121"/>
      <c r="N26" s="121"/>
      <c r="O26" s="122">
        <f>SUM(C26:N26)</f>
        <v>1593079</v>
      </c>
      <c r="P26" s="179"/>
    </row>
    <row r="27" spans="1:17" ht="20.100000000000001" customHeight="1" x14ac:dyDescent="0.25">
      <c r="A27" s="119" t="s">
        <v>229</v>
      </c>
      <c r="B27" s="124" t="s">
        <v>16</v>
      </c>
      <c r="C27" s="125">
        <f>SUM(C18:C26)</f>
        <v>10296673</v>
      </c>
      <c r="D27" s="125">
        <f t="shared" ref="D27:N27" si="2">SUM(D18:D26)</f>
        <v>43944012</v>
      </c>
      <c r="E27" s="125">
        <f t="shared" si="2"/>
        <v>17647369</v>
      </c>
      <c r="F27" s="125">
        <f t="shared" si="2"/>
        <v>9263037</v>
      </c>
      <c r="G27" s="125">
        <f t="shared" si="2"/>
        <v>9669503</v>
      </c>
      <c r="H27" s="125">
        <f t="shared" si="2"/>
        <v>17569503</v>
      </c>
      <c r="I27" s="125">
        <f t="shared" si="2"/>
        <v>17569503</v>
      </c>
      <c r="J27" s="125">
        <f t="shared" si="2"/>
        <v>9676753</v>
      </c>
      <c r="K27" s="125">
        <f t="shared" si="2"/>
        <v>24963873</v>
      </c>
      <c r="L27" s="125">
        <f t="shared" si="2"/>
        <v>8869503</v>
      </c>
      <c r="M27" s="125">
        <f t="shared" si="2"/>
        <v>8869503</v>
      </c>
      <c r="N27" s="125">
        <f t="shared" si="2"/>
        <v>15136569</v>
      </c>
      <c r="O27" s="125">
        <f>SUM(C27:N27)</f>
        <v>193475801</v>
      </c>
    </row>
    <row r="28" spans="1:17" ht="20.100000000000001" customHeight="1" x14ac:dyDescent="0.25">
      <c r="A28" s="119" t="s">
        <v>230</v>
      </c>
      <c r="B28" s="126" t="s">
        <v>17</v>
      </c>
      <c r="C28" s="127">
        <f>C16-C27</f>
        <v>0</v>
      </c>
      <c r="D28" s="127">
        <f>D16-D27</f>
        <v>0</v>
      </c>
      <c r="E28" s="127">
        <f t="shared" ref="E28:O28" si="3">E16-E27</f>
        <v>0</v>
      </c>
      <c r="F28" s="127">
        <f t="shared" si="3"/>
        <v>0</v>
      </c>
      <c r="G28" s="127">
        <f t="shared" si="3"/>
        <v>0</v>
      </c>
      <c r="H28" s="127">
        <f t="shared" si="3"/>
        <v>0</v>
      </c>
      <c r="I28" s="127">
        <f t="shared" si="3"/>
        <v>0</v>
      </c>
      <c r="J28" s="127">
        <f t="shared" si="3"/>
        <v>0</v>
      </c>
      <c r="K28" s="127">
        <f t="shared" si="3"/>
        <v>0</v>
      </c>
      <c r="L28" s="127">
        <f t="shared" si="3"/>
        <v>0</v>
      </c>
      <c r="M28" s="127">
        <f t="shared" si="3"/>
        <v>0</v>
      </c>
      <c r="N28" s="127">
        <f t="shared" si="3"/>
        <v>0</v>
      </c>
      <c r="O28" s="127">
        <f t="shared" si="3"/>
        <v>0</v>
      </c>
    </row>
  </sheetData>
  <mergeCells count="4">
    <mergeCell ref="B6:O6"/>
    <mergeCell ref="B17:O17"/>
    <mergeCell ref="A3:O3"/>
    <mergeCell ref="I1:O1"/>
  </mergeCells>
  <phoneticPr fontId="32" type="noConversion"/>
  <pageMargins left="0.11811023622047245" right="0.11811023622047245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8</vt:i4>
      </vt:variant>
    </vt:vector>
  </HeadingPairs>
  <TitlesOfParts>
    <vt:vector size="18" baseType="lpstr">
      <vt:lpstr>1.Mérleg</vt:lpstr>
      <vt:lpstr>2. Bevétel funkció</vt:lpstr>
      <vt:lpstr>3.Bevétel jogcím</vt:lpstr>
      <vt:lpstr>4.Bevétel feladat</vt:lpstr>
      <vt:lpstr>5.kiadás</vt:lpstr>
      <vt:lpstr>6.Kiadás feladat</vt:lpstr>
      <vt:lpstr>7.Felhalmozási kiadások</vt:lpstr>
      <vt:lpstr>8. gördülő</vt:lpstr>
      <vt:lpstr>9.ei. felh. </vt:lpstr>
      <vt:lpstr>Munka1</vt:lpstr>
      <vt:lpstr>Excel_BuiltIn_Print_Area_3_1</vt:lpstr>
      <vt:lpstr>'1.Mérleg'!Nyomtatási_terület</vt:lpstr>
      <vt:lpstr>'2. Bevétel funkció'!Nyomtatási_terület</vt:lpstr>
      <vt:lpstr>'3.Bevétel jogcím'!Nyomtatási_terület</vt:lpstr>
      <vt:lpstr>'4.Bevétel feladat'!Nyomtatási_terület</vt:lpstr>
      <vt:lpstr>'5.kiadás'!Nyomtatási_terület</vt:lpstr>
      <vt:lpstr>'6.Kiadás feladat'!Nyomtatási_terület</vt:lpstr>
      <vt:lpstr>'7.Felhalmozási 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Windows-felhasználó</cp:lastModifiedBy>
  <cp:lastPrinted>2019-08-06T13:44:05Z</cp:lastPrinted>
  <dcterms:created xsi:type="dcterms:W3CDTF">2016-01-27T18:19:46Z</dcterms:created>
  <dcterms:modified xsi:type="dcterms:W3CDTF">2019-08-23T08:45:26Z</dcterms:modified>
</cp:coreProperties>
</file>